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25" activeTab="0"/>
  </bookViews>
  <sheets>
    <sheet name="фин.-экономич. деят-ть" sheetId="1" r:id="rId1"/>
    <sheet name="технич. инф-ция" sheetId="2" r:id="rId2"/>
    <sheet name="Прилож. 1" sheetId="3" r:id="rId3"/>
    <sheet name="Прилож. 2" sheetId="4" r:id="rId4"/>
    <sheet name="Прилож. 3" sheetId="5" r:id="rId5"/>
    <sheet name="Прилож.4" sheetId="6" r:id="rId6"/>
  </sheets>
  <definedNames/>
  <calcPr fullCalcOnLoad="1"/>
</workbook>
</file>

<file path=xl/sharedStrings.xml><?xml version="1.0" encoding="utf-8"?>
<sst xmlns="http://schemas.openxmlformats.org/spreadsheetml/2006/main" count="706" uniqueCount="323">
  <si>
    <t>в т.ч. населению</t>
  </si>
  <si>
    <t>Общехозяйственные расходы</t>
  </si>
  <si>
    <t>Услуги стор.орг.по актам вып.раб.</t>
  </si>
  <si>
    <t>бюджетным организациям</t>
  </si>
  <si>
    <t>прочим потребителям</t>
  </si>
  <si>
    <t>Стоимость 1 куб.м.</t>
  </si>
  <si>
    <t>ЭОТ 1 куб.м.</t>
  </si>
  <si>
    <t>Покупка тепла- всего</t>
  </si>
  <si>
    <t>Транспортные расходы</t>
  </si>
  <si>
    <t>Стоимость 1 Гкал.</t>
  </si>
  <si>
    <r>
      <t>Э</t>
    </r>
    <r>
      <rPr>
        <b/>
        <sz val="10"/>
        <rFont val="Arial Cyr"/>
        <family val="0"/>
      </rPr>
      <t>ОТ 1 кв.м.</t>
    </r>
  </si>
  <si>
    <t>Комиссионное вознаграждение</t>
  </si>
  <si>
    <t>Наименование показателя</t>
  </si>
  <si>
    <t>Ед. изм.</t>
  </si>
  <si>
    <t>Отпущено воды -всего</t>
  </si>
  <si>
    <t>Выручка от услуг водоснабжения</t>
  </si>
  <si>
    <t>тыс.руб.</t>
  </si>
  <si>
    <t>Себестоимость оказываемых услуг</t>
  </si>
  <si>
    <t xml:space="preserve">   Текущий ремонт</t>
  </si>
  <si>
    <t xml:space="preserve">   Услуги ЦГСЭН</t>
  </si>
  <si>
    <t xml:space="preserve">   Материалы (химреагенты)</t>
  </si>
  <si>
    <t xml:space="preserve">   Водный налог</t>
  </si>
  <si>
    <t xml:space="preserve">   Амортизация</t>
  </si>
  <si>
    <t xml:space="preserve">   Комиссионное вознаграждение</t>
  </si>
  <si>
    <t xml:space="preserve">   Транспортные услуги </t>
  </si>
  <si>
    <t xml:space="preserve">   Медосмотр</t>
  </si>
  <si>
    <t xml:space="preserve">   Заработная плата основн. производст. персонала</t>
  </si>
  <si>
    <t xml:space="preserve">   Отчисления от ФЗП основн. производст. персонала</t>
  </si>
  <si>
    <t xml:space="preserve">   Арендная плата за инженерные коммуникации</t>
  </si>
  <si>
    <t xml:space="preserve">   Общехозяйственные расходы всего</t>
  </si>
  <si>
    <t xml:space="preserve">        в т. ч. Заработная плата управленч. персонала</t>
  </si>
  <si>
    <t xml:space="preserve">        Отчисления от ФЗП управленч. персонала</t>
  </si>
  <si>
    <t>ИТОГО затрат:</t>
  </si>
  <si>
    <t>Объем поднятой воды</t>
  </si>
  <si>
    <t>тыс.куб.м</t>
  </si>
  <si>
    <t>Объем покупной воды</t>
  </si>
  <si>
    <t>Объем воды, пропущенной через очистные сооружения</t>
  </si>
  <si>
    <t>Объем потерь в сетях - 13,6%</t>
  </si>
  <si>
    <t>Протяженность водопроводных сетей ( в однотрубном исчислении)</t>
  </si>
  <si>
    <t>км</t>
  </si>
  <si>
    <t>Количество скважин</t>
  </si>
  <si>
    <t>шт</t>
  </si>
  <si>
    <t>Количество подкачивающих насосных станций</t>
  </si>
  <si>
    <t>Численность персонала (чел.)</t>
  </si>
  <si>
    <t>чел.</t>
  </si>
  <si>
    <t>Расход эл.энергии на подачу воды</t>
  </si>
  <si>
    <t>тыс.кВт.ч</t>
  </si>
  <si>
    <t>Количество аварий на системах холодного водоснабжения</t>
  </si>
  <si>
    <t>ед./км</t>
  </si>
  <si>
    <t xml:space="preserve">Аварийность систем коммунальной инфраструктуры </t>
  </si>
  <si>
    <t>ед.</t>
  </si>
  <si>
    <t xml:space="preserve">Количество потребителей, страдающих от отключений </t>
  </si>
  <si>
    <t xml:space="preserve">Продолжительность отключений потребителей от предоставления услуг </t>
  </si>
  <si>
    <t>час</t>
  </si>
  <si>
    <t xml:space="preserve">Количество произведенных анализов (проб) на системах    водоснабжения </t>
  </si>
  <si>
    <t xml:space="preserve">Количество проб, соответствующих нормативам </t>
  </si>
  <si>
    <t xml:space="preserve">Количество проведенных проб по следующим показателям: </t>
  </si>
  <si>
    <t xml:space="preserve">     мутность</t>
  </si>
  <si>
    <t xml:space="preserve">     цветность</t>
  </si>
  <si>
    <t xml:space="preserve">     общее колиформные бактерии</t>
  </si>
  <si>
    <t xml:space="preserve">     термотолерантные колиформные бактерии</t>
  </si>
  <si>
    <t xml:space="preserve">   Электроэнергия                                                                                                                 Объем потреб.  эл.энергии - 101790 кВт.ч                              средневзвеш. стоимость 1 кВт.ч - 2,00 руб.</t>
  </si>
  <si>
    <t>Объем принятых стоков</t>
  </si>
  <si>
    <t>Объем принятых стоков, пропущенных через очистные сооружения</t>
  </si>
  <si>
    <t>Протяженность канализационных сетей ( в однотрубном исчислении)</t>
  </si>
  <si>
    <t>Количество аварий на системах водоотведения</t>
  </si>
  <si>
    <t>Валовая прибыль</t>
  </si>
  <si>
    <t>Чистая прибыль</t>
  </si>
  <si>
    <t>Количество  насосных станций</t>
  </si>
  <si>
    <t>Количество очистных сооружений</t>
  </si>
  <si>
    <t>нет</t>
  </si>
  <si>
    <t>Отпуск тепла , всего</t>
  </si>
  <si>
    <t>Гкал</t>
  </si>
  <si>
    <t xml:space="preserve">     в т.ч. ЗАО "Сахарный комбинат "Отрадинский</t>
  </si>
  <si>
    <t>руб./Гкал</t>
  </si>
  <si>
    <t>Протяженность тепловых сетей ( в однотрубном исчислении)</t>
  </si>
  <si>
    <t>Количество аварий на системе отопления</t>
  </si>
  <si>
    <t>Продолжительность отключений потребителей от предоставления услуг  по теплоснабжению</t>
  </si>
  <si>
    <t>Отпуск тепла,  всего</t>
  </si>
  <si>
    <t>Расходы на топливо (природный газ)</t>
  </si>
  <si>
    <t>Выручка</t>
  </si>
  <si>
    <t xml:space="preserve">     в т.ч. по приборам учета</t>
  </si>
  <si>
    <t xml:space="preserve">              ООО  "Орелтеплогаз"</t>
  </si>
  <si>
    <t>Стоимость природного газа</t>
  </si>
  <si>
    <t>тыс.руб./     тыс. куб.м</t>
  </si>
  <si>
    <t>Объем потребленного природного газа</t>
  </si>
  <si>
    <t>тыс. куб.м</t>
  </si>
  <si>
    <t>руб.</t>
  </si>
  <si>
    <t>Установленная тепловая мощность</t>
  </si>
  <si>
    <t>Гкал/час</t>
  </si>
  <si>
    <t>не установлены</t>
  </si>
  <si>
    <t xml:space="preserve">Расходы на покупаемую электрическую энергию </t>
  </si>
  <si>
    <t>Расходы на приобретение холодной воды, используемой в технологическом процессе;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</si>
  <si>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</si>
  <si>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</si>
  <si>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</si>
  <si>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</si>
  <si>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</si>
  <si>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</si>
  <si>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</si>
  <si>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Присоединенная нагрузка</t>
  </si>
  <si>
    <t xml:space="preserve">Объем вырабатываемой регулируемой организацией тепловой энергии </t>
  </si>
  <si>
    <t>Гкал/год</t>
  </si>
  <si>
    <t xml:space="preserve">Объем покупаемой регулируемой организацией тепловой энергии </t>
  </si>
  <si>
    <t>не установлен</t>
  </si>
  <si>
    <t>Объем тепловой энергии, отпущеной потребителям - всего</t>
  </si>
  <si>
    <t xml:space="preserve">             по нормативу</t>
  </si>
  <si>
    <t xml:space="preserve">     в т. ч. по приборам учета</t>
  </si>
  <si>
    <t>%</t>
  </si>
  <si>
    <t xml:space="preserve">Технологические потери тепловой энергии при передаче по тепловым сетям </t>
  </si>
  <si>
    <t xml:space="preserve">Протяженность магистральных сетей и тепловых вводов (в однотрубном исчислении) </t>
  </si>
  <si>
    <t xml:space="preserve">Протяженность разводящих сетей (в однотрубном исчислении) </t>
  </si>
  <si>
    <t xml:space="preserve">Количество тепловых пунктов </t>
  </si>
  <si>
    <t xml:space="preserve">Количество тепловых станций и котельных </t>
  </si>
  <si>
    <t xml:space="preserve">Количество теплоэлектростанций </t>
  </si>
  <si>
    <t>Среднесписочная численности основного производственного персонала</t>
  </si>
  <si>
    <t>чел</t>
  </si>
  <si>
    <t>кг у. т./Гкал</t>
  </si>
  <si>
    <t xml:space="preserve">Удельный расход условного топлива на единицу тепловой энергии, отпускаемой в тепловую сеть </t>
  </si>
  <si>
    <t>Удельный расход электрической энергии на единицу тепловой энергии, отпускаемой в тепловую сеть</t>
  </si>
  <si>
    <t>тыс. кВт·ч/    Гкал</t>
  </si>
  <si>
    <t>куб. м/Гкал</t>
  </si>
  <si>
    <t xml:space="preserve">   Расходы на оплату покупной холодной воды</t>
  </si>
  <si>
    <t xml:space="preserve">   Общепроизводственные (цеховые) расходы всего</t>
  </si>
  <si>
    <t>Расход воды на собственные нужды</t>
  </si>
  <si>
    <t>Принято стоков -всего</t>
  </si>
  <si>
    <t>в т.ч. от  населения</t>
  </si>
  <si>
    <t>от бюджетных организаций</t>
  </si>
  <si>
    <t>от прочих потребителей</t>
  </si>
  <si>
    <t>тыс.куб.м.</t>
  </si>
  <si>
    <t xml:space="preserve">     хлор остаточный общий</t>
  </si>
  <si>
    <t xml:space="preserve">          в т.ч.  хлор остаточный связанный</t>
  </si>
  <si>
    <t xml:space="preserve">          в т.ч.  хлор остаточный свободный</t>
  </si>
  <si>
    <t>Объем сточных вод, принятых от других регулируемых организаций в сфере водоотведения</t>
  </si>
  <si>
    <t>Количество произведенных анализов (проб) на системах    водоотведения</t>
  </si>
  <si>
    <t xml:space="preserve">     ООО "ГРАНИТ" утвержден тариф по водопотреблению на 2009 год в размере 16,21 руб./куб.м. Решением Отрадинского сельского Совета нарадных депутатов Мценского района  от 30 декабря 2008 года № 201 "О решении "О тарифах на коммунальные услуги, оказываемые  ООО "ГРАНИТ". Тариф был опубликован в газете "Мценский край" от 13 марта 2009 года № 29-30 Администрацией Отрадинского сельского поселения.</t>
  </si>
  <si>
    <t xml:space="preserve">     ООО "ГРАНИТ" утвержден тариф по водоотведению на 2009 год в размере 9,66 руб./куб.м. Решением Отрадинского сельского Совета нарадных депутатов Мценского района  от 30 декабря 2008 года № 201 "О решении "О тарифах на коммунальные услуги, оказываемые  ООО "ГРАНИТ".  Тариф был опубликован в газете "Мценский край" от 13 марта 2009 года № 29-30 Администрацией Отрадинского сельского поселения.</t>
  </si>
  <si>
    <t>Информация об инвестиционной программе ООО "ГРАНИТ"</t>
  </si>
  <si>
    <t>Информация о наличии технической возможности доступа к регулируемым товарам и услугам регулируемым товарам и услугам регулируемых организаций, а также о регистрации и ходе реализации заявок на подключение  к системе холодного водоснабжения</t>
  </si>
  <si>
    <t>Количество поданых и зарегистрированных заявок на подключение к системе холодного водоснабжения</t>
  </si>
  <si>
    <t>Количество исполненных заявок на поключение к системе холодного водоснабжения</t>
  </si>
  <si>
    <t>Количество  неисполненых заявок на поключение к системе холодного водоснабжения</t>
  </si>
  <si>
    <t>Количество  заявок на поключение к системе холодного водоснабжения, по которым принято решение об отказе в подключении</t>
  </si>
  <si>
    <t>Резерв мощности системы коммунальной инфраструктуры</t>
  </si>
  <si>
    <t>скважина</t>
  </si>
  <si>
    <t>Договоров на подключение к системе холодного водоснабжения по инвестиционной программе нет</t>
  </si>
  <si>
    <t>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</si>
  <si>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Форма заявки на подключение к системе холодного водоснабжения</t>
  </si>
  <si>
    <t>согл.Приложения №1</t>
  </si>
  <si>
    <t>Перечень   документов, сопутствующих подключению к системе водоснабжения: ТУ на врезку, акт вып.работ</t>
  </si>
  <si>
    <t xml:space="preserve"> Формы документов, сопутствующих подключению к системе водоснабжения</t>
  </si>
  <si>
    <t>согл.Приложения №2,3,4</t>
  </si>
  <si>
    <t xml:space="preserve">Порядок действий: заявление абонента, осмотр объекта, заключение о производстве работ, производство работ, оформление документов, заключение договора на водопотребление, ввод в эксплуатацию </t>
  </si>
  <si>
    <t>Телефон и адрес службы, ответственной за подключение к системе холодного водоснабжения: 52-6-67;52-4-00; почтовый адрес - с.Отрадинское, д.17.</t>
  </si>
  <si>
    <t>Инвестиционная программа в сфере водоотведения отсутствует</t>
  </si>
  <si>
    <t>Информация о наличии технической возможности доступа к регулируемым товарам и услугам регулируемым товарам и услугам регулируемых организаций, а также о регистрации и ходе реализации заявок на подключение  к системе водоотведения</t>
  </si>
  <si>
    <t>Количество поданых и зарегистрированных заявок на подключение к системе водоотведения</t>
  </si>
  <si>
    <t>Количество исполненных заявок на поключение к системе водоотведения</t>
  </si>
  <si>
    <t>Количество  неисполненых заявок на поключение к системе водоотведения</t>
  </si>
  <si>
    <t>Количество  заявок на поключение к системе водоотведения, по которым принято решение об отказе в подключении</t>
  </si>
  <si>
    <t>Договоров на подключение к системе водоотведения по инвестиционной программе нет</t>
  </si>
  <si>
    <t>Информация о порядке выполнения технологических, технических и других мероприятий, связанных с подключением к системе водоотведения</t>
  </si>
  <si>
    <t>Форма заявки на подключение к системе холодного водоотведения</t>
  </si>
  <si>
    <t>Перечень   документов, сопутствующих подключению к системе водоотведения: ТУ на врезку, акт вып.работ</t>
  </si>
  <si>
    <t xml:space="preserve"> Формы документов, сопутствующих подключению к системе водоотведения</t>
  </si>
  <si>
    <t xml:space="preserve">Порядок действий: заявление абонента, осмотр объекта, заключение о производстве работ, производство работ, оформление документов, заключение договора на водоотведение, ввод в эксплуатацию </t>
  </si>
  <si>
    <t>Телефон и адрес службы, ответственной за подключение к системе  водоотведения: 52-6-67;52-4-00; почтовый адрес - с.Отрадинское, д.17.</t>
  </si>
  <si>
    <t xml:space="preserve">                                                                               ООО «ГРАНИТ»</t>
  </si>
  <si>
    <t xml:space="preserve">                                                                                     Соловьевскому Я.А.</t>
  </si>
  <si>
    <t xml:space="preserve">                                                                                                 проживающего по адресу:</t>
  </si>
  <si>
    <t>ЗАЯВЛЕНИЕ</t>
  </si>
  <si>
    <t xml:space="preserve">       </t>
  </si>
  <si>
    <t xml:space="preserve">       Прошу согласовать  и произвести врезку в водопроводную (канализационную) сеть, внести необходимые дополнения и изменения в договор найма (технического обслуживания) жилого помещения и после производства работ по подключению к водопроводной (канализационной) сети перевести расчеты по оплате за холодное водоснабжение (водоотведение) с учетом действующих тарифов .</t>
  </si>
  <si>
    <t>Подпись, дата _____________________________</t>
  </si>
  <si>
    <t xml:space="preserve">   от _____________________</t>
  </si>
  <si>
    <t>_______________________</t>
  </si>
  <si>
    <t xml:space="preserve">                                                                                                   Генеральному директору</t>
  </si>
  <si>
    <t>РОССИЙСКАЯ ФЕДЕРАЦИЯ</t>
  </si>
  <si>
    <t>ОРЛОВСКАЯ ОБЛАСТЬ</t>
  </si>
  <si>
    <t>ОБЩЕСТВО С ОГРАНИЧЕННОЙ ОТВЕТСТВЕННОСТЬЮ</t>
  </si>
  <si>
    <t>«ГРАНИТ»</t>
  </si>
  <si>
    <t>ИНН/КПП  5717003004/571701001</t>
  </si>
  <si>
    <t>ТЕХНИЧЕСКИЕ УСЛОВИЯ</t>
  </si>
  <si>
    <t>на врезку в водопроводную и канализационную сеть</t>
  </si>
  <si>
    <t>1. Врезку в водопроводную сеть произвести в отдельно построенном колодце.</t>
  </si>
  <si>
    <t>2. На врезке жестко установить вентиль д=_____мм. Абонентный ввод выполнить из полиэтиленовой трубы д = ____. Давление в магистральной сети 2,5атм.</t>
  </si>
  <si>
    <t>3. Предусмотреть учет потребляемой артезианской воды.</t>
  </si>
  <si>
    <t>4. При производстве земляных работ произвести согласование с Орловским филиалом ОАО «Центр Телеком» тел.47-50-00 и 76-21-21, ОАО «Орелоблгаз» МГТ Мценскмежрайгаз», ООО «ГРАНИТ» тел 52-6-67</t>
  </si>
  <si>
    <t>5. Перед включением произвести промывку и испытание всего вновь установливаемого оборудования.</t>
  </si>
  <si>
    <t>6. Включение водопроводной ветки будет произведено ООО «ГРАНИТ», после подписания договора на водопотребление с ООО «ГРАНИТ».</t>
  </si>
  <si>
    <t xml:space="preserve">              Генеральный директор</t>
  </si>
  <si>
    <t>Исп. гл.инженер</t>
  </si>
  <si>
    <t>_____________ тел.52-6-67</t>
  </si>
  <si>
    <t xml:space="preserve">303023, с. Отрадинское д. 17                                                                                                                                                                                             тел.52-6-67  </t>
  </si>
  <si>
    <r>
      <t>____________№</t>
    </r>
    <r>
      <rPr>
        <sz val="10"/>
        <color indexed="8"/>
        <rFont val="Times New Roman"/>
        <family val="1"/>
      </rPr>
      <t xml:space="preserve"> ____                                                                                                                                                                                                                                                              «___»     __________________ 2010г.</t>
    </r>
  </si>
  <si>
    <r>
      <t xml:space="preserve">Наименование объекта: </t>
    </r>
    <r>
      <rPr>
        <u val="single"/>
        <sz val="12"/>
        <color indexed="8"/>
        <rFont val="Times New Roman"/>
        <family val="1"/>
      </rPr>
      <t xml:space="preserve">жилой дом, </t>
    </r>
    <r>
      <rPr>
        <sz val="12"/>
        <color indexed="8"/>
        <rFont val="Times New Roman"/>
        <family val="1"/>
      </rPr>
      <t xml:space="preserve"> расположенная по адресу: ________________________________________________________________________.</t>
    </r>
  </si>
  <si>
    <t xml:space="preserve">              ООО «ГРАНИТ»                                                                                                                    Я.А. Соловьевский</t>
  </si>
  <si>
    <t xml:space="preserve">Заказчик: </t>
  </si>
  <si>
    <t>Подрядчик ООО "ГРАНИТ"</t>
  </si>
  <si>
    <t>АКТ №</t>
  </si>
  <si>
    <t>2009год</t>
  </si>
  <si>
    <t xml:space="preserve">Наименование </t>
  </si>
  <si>
    <t>Ед.</t>
  </si>
  <si>
    <t>Кол-</t>
  </si>
  <si>
    <t>Цена</t>
  </si>
  <si>
    <t>Сумма</t>
  </si>
  <si>
    <t>работ</t>
  </si>
  <si>
    <t>изм.</t>
  </si>
  <si>
    <t>во</t>
  </si>
  <si>
    <t>Вызов</t>
  </si>
  <si>
    <t>итого:</t>
  </si>
  <si>
    <t>Материал</t>
  </si>
  <si>
    <t>Итого материал:</t>
  </si>
  <si>
    <t>Складские</t>
  </si>
  <si>
    <t xml:space="preserve">Транспортные </t>
  </si>
  <si>
    <t>Всего:</t>
  </si>
  <si>
    <t>Заказчик __________________</t>
  </si>
  <si>
    <t>Подрядчик _________________</t>
  </si>
  <si>
    <t>Договор № ___</t>
  </si>
  <si>
    <t>о предоставлении коммунальных услуг</t>
  </si>
  <si>
    <t xml:space="preserve">с. Отрадинское                                                                                                                                  «___» _____________ 20____ г. </t>
  </si>
  <si>
    <r>
      <t>адрес проживания: _________________________________________________________________________________ именуемое в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дальнейшем </t>
    </r>
    <r>
      <rPr>
        <b/>
        <sz val="11"/>
        <color indexed="8"/>
        <rFont val="Times New Roman"/>
        <family val="1"/>
      </rPr>
      <t>«Потребитель»</t>
    </r>
    <r>
      <rPr>
        <sz val="11"/>
        <color indexed="8"/>
        <rFont val="Times New Roman"/>
        <family val="1"/>
      </rPr>
      <t>,  с другой стороны, заключили настоящий договор о нижеследующем:</t>
    </r>
  </si>
  <si>
    <t>1. ПРЕДМЕТ ДОГОВОРА.</t>
  </si>
  <si>
    <t xml:space="preserve">1.1. Исполнитель обязуется обеспечить Потребителя коммунальными услугами, а именно: </t>
  </si>
  <si>
    <t>__________________________________________________________________________________________</t>
  </si>
  <si>
    <t xml:space="preserve">___________________________________________________________________________________________, по адресу: Мценский район, с. Отрадинское, __________________________________________________, качество которых соответствует обязательным требованиям государственных стандартов, на условиях, предусмотренных настоящим Договором, а Потребитель обязуется принимать и оплачивать оказанные услуги  на условиях настоящего Договора. </t>
  </si>
  <si>
    <t>1.2. Оплата услуг, выполняемых  Исполнителем, осуществляется Потребителем в соответствии с настоящим договором, исходя из согласованного объема _________________________________________, который определяется в зависимости от количества зарегистрированных лиц в домовладении и ___________________________________________________________________________________</t>
  </si>
  <si>
    <t>1.3. Количество бытовых отходов, подлежащих вывозу в месяц составит: __________________________, количество _________________________________________________________________________.</t>
  </si>
  <si>
    <t>2. ПРАВА И ОБЯЗАННОСТИ СТОРОН.</t>
  </si>
  <si>
    <r>
      <t xml:space="preserve">2.1 </t>
    </r>
    <r>
      <rPr>
        <b/>
        <sz val="11"/>
        <color indexed="8"/>
        <rFont val="Times New Roman"/>
        <family val="1"/>
      </rPr>
      <t>Исполнитель обязан</t>
    </r>
    <r>
      <rPr>
        <sz val="11"/>
        <color indexed="8"/>
        <rFont val="Times New Roman"/>
        <family val="1"/>
      </rPr>
      <t>:</t>
    </r>
  </si>
  <si>
    <t xml:space="preserve">2.1.1. Поставлять Потребителю коммунальные услуги, в соответствии с п. 1.1. настоящего Договора,  в объемах в соответствии с расчетами, указанными в Приложении 1 к Договору. Количество поданной  Потребителю воды определяется в соответствии с данными учета о ее фактическом потреблении либо исходя из нормы расчета. </t>
  </si>
  <si>
    <t>2.1.2. Своевременно  в письменной форме уведомлять  Потребителя  об изменении тарифов на коммунальные услуги.</t>
  </si>
  <si>
    <t>2.1.3. Производить начисление платежей в соответствии пп, 2.1.1., 2.1.2. настоящего договора, обеспечивая выставление платежного документа в срок до ___________ числа  месяца, следующего за месяцем, в котором производилось потребление коммунальных услуг в соответствии с п. 1.1 настоящего договора.</t>
  </si>
  <si>
    <t>2.1.4. Составлять и направлять Потребителю акты сверки расчетов за поставленные и оказанные услуги.</t>
  </si>
  <si>
    <r>
      <t>2.2.1.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 xml:space="preserve"> Отказаться от исполнения обязательств по договору частично или полностью после предупреждения Потребителя в соответствии с действующими правилами в следующих случаях: </t>
    </r>
  </si>
  <si>
    <t xml:space="preserve">- за неуплату (полностью или частично) или несвоевременную оплату платежных документов в установленные договором сроки; </t>
  </si>
  <si>
    <t>-  выявление факта безучетного потребления коммунальных ресурсов;</t>
  </si>
  <si>
    <t>- наличие письменного обращения Потребителя;</t>
  </si>
  <si>
    <t>- за необоснованный отказ от подписания актов оказания услуг;</t>
  </si>
  <si>
    <t>- за недопуск должностных лиц Исполнителя  к коммунальным сетям -  водопотребления, водоотведения и к приборам учета;</t>
  </si>
  <si>
    <t>- в иных случаях, предусмотренных действующим законодательством;</t>
  </si>
  <si>
    <r>
      <t>2.2.2.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Times New Roman"/>
        <family val="1"/>
      </rPr>
      <t>Беспрепятственного доступа к  коммунальным сетям -  водопотребления, водоотведения и к приборам учета в целях их проверки, либо введения режима ограничения;</t>
    </r>
  </si>
  <si>
    <r>
      <t>2.3.1.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 Принимать оказанные коммунальные услуги – водоотведение, водоснабжение и проч., в объемах, согласно приложению № 1 и оплачивать за оказанные услуги согласно условиям настоящего Договора.</t>
    </r>
  </si>
  <si>
    <r>
      <t>2.3.2.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 Поддерживать в надлежащем техническом состоянии находящиеся в его помещении коммунальные сети и приборы учета и контроля.</t>
    </r>
  </si>
  <si>
    <r>
      <t>2.3.3.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 Незамедлительно информировать Исполнителя о всех аварийных ситуациях, обо всех нарушениях схемы учета  и неисправности в работе  расчетных приборов учета.</t>
    </r>
  </si>
  <si>
    <r>
      <t>2.3.4.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 Обеспечить беспрепятственный допуск уполномоченных представителей исполнителя к приборам учета и контроля, в целях осуществления контроля  за соблюдением установленных режимов потребления, наличием пломб и проч.;</t>
    </r>
  </si>
  <si>
    <r>
      <t>2.3.5.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 Не позднее _______ числа  каждого месяца передавать исполнителю показания расчетных приборов учета, расположенных в границах балансовой принадлежности Потребителя.</t>
    </r>
  </si>
  <si>
    <r>
      <t>2.3.6.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 Подписывать с Исполнителем ежемесячно Акты оказания коммунальных услуг по состоянию на последнее число прошедшего месяца. В случае неподписания акта или отсутствия мотивированных разногласий, изложенных в письменной форме, Акт считается подписанным.</t>
    </r>
  </si>
  <si>
    <r>
      <t>2.3.7.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 В случае реорганизации, изменения банковских реквизитов, почтовых реквизитов, смены руководителя, в течение суток сообщать об  изменениях исполнителю по телефону с последующим подтверждением в письменной форме.</t>
    </r>
  </si>
  <si>
    <r>
      <t xml:space="preserve">2.4. </t>
    </r>
    <r>
      <rPr>
        <b/>
        <sz val="11"/>
        <color indexed="8"/>
        <rFont val="Times New Roman"/>
        <family val="1"/>
      </rPr>
      <t>Потребитель имеет право</t>
    </r>
    <r>
      <rPr>
        <sz val="11"/>
        <color indexed="8"/>
        <rFont val="Times New Roman"/>
        <family val="1"/>
      </rPr>
      <t>:</t>
    </r>
  </si>
  <si>
    <t xml:space="preserve">2.4.1. Принять от Потребителя коммунальные услуги, в соответствии с п. 1.1. настоящего Договора,  в объемах в соответствии с расчетами, указанными в Приложении 1 к Договору. Количество поданной  Потребителю воды определяется в соответствии с данными учета о ее фактическом потреблении либо исходя из нормы расчета. </t>
  </si>
  <si>
    <r>
      <t>3. ПОРЯДОК РАСЧЕТОВ</t>
    </r>
    <r>
      <rPr>
        <b/>
        <sz val="11"/>
        <color indexed="8"/>
        <rFont val="Times New Roman"/>
        <family val="1"/>
      </rPr>
      <t>.</t>
    </r>
  </si>
  <si>
    <r>
      <t>3.4.</t>
    </r>
    <r>
      <rPr>
        <sz val="7"/>
        <color indexed="8"/>
        <rFont val="Times New Roman"/>
        <family val="1"/>
      </rPr>
      <t xml:space="preserve">            </t>
    </r>
    <r>
      <rPr>
        <sz val="11"/>
        <color indexed="8"/>
        <rFont val="Times New Roman"/>
        <family val="1"/>
      </rPr>
      <t xml:space="preserve">Оплата по договору производится ежемесячно, до 10-го числа месяца, следующего за отчетным, на основании квитанции, выставленной Исполнителем, путем перечисления денежных средств на расчетный счет Исполнителя или внесения денежных средств в кассу Исполнителя.  </t>
    </r>
  </si>
  <si>
    <r>
      <t>3.5.</t>
    </r>
    <r>
      <rPr>
        <sz val="7"/>
        <color indexed="8"/>
        <rFont val="Times New Roman"/>
        <family val="1"/>
      </rPr>
      <t xml:space="preserve">            </t>
    </r>
    <r>
      <rPr>
        <sz val="11"/>
        <color indexed="8"/>
        <rFont val="Times New Roman"/>
        <family val="1"/>
      </rPr>
      <t>Сумма оплаты, произведенной по п 3.1.1., превышающая фактическую, при отсутствии задолженности за предыдущие периоды, засчитывается Исполнителю в качестве авансового платежа за следующий период.</t>
    </r>
  </si>
  <si>
    <r>
      <t>3.6.</t>
    </r>
    <r>
      <rPr>
        <sz val="7"/>
        <color indexed="8"/>
        <rFont val="Times New Roman"/>
        <family val="1"/>
      </rPr>
      <t xml:space="preserve">            </t>
    </r>
    <r>
      <rPr>
        <sz val="11"/>
        <color indexed="8"/>
        <rFont val="Times New Roman"/>
        <family val="1"/>
      </rPr>
      <t>Размер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платежей может изменяться. Потребитель бесспорно принимает повышение ставок в следующих случаях: изменение цен и тарифов на коммунальные услуги, принятые органами государственной власти всех уровней. В случае государственного регулирования цен уполномоченным органом исполнительной власти в соответствие с действующим законодательством РФ, изменения вступают в силу с даты, указанной данным органом, независимо от даты уведомления Потребителя  о вышеуказанных изменениях.</t>
    </r>
  </si>
  <si>
    <t>4. ОТВЕТСТВЕННОСТЬ СТОРОН</t>
  </si>
  <si>
    <t xml:space="preserve">4.2. Все споры и разногласия сторон, возникшие при исполнении настоящего Договора, разрешаются путем переговоров между Сторонами. В случае невозможности их разрешения путем переговоров, они рассматриваются в порядке, предусмотренном действующим законодательством РФ. </t>
  </si>
  <si>
    <t>5. СРОК ДЕЙСТВИЯ ДОГОВОРА И ПОРЯДОК ЕГО ПРЕКРАЩЕНИЯ.</t>
  </si>
  <si>
    <t>Настоящий договор считается продленным на следующий календарный год, если за 30 дней до окончания срока его действия ни одна из сторон не заявит о его расторжении, изменении либо о заключении нового договора.</t>
  </si>
  <si>
    <t>Потребитель обязан сообщить Исполнителю за один месяц в письменной форме о предстоящем расторжении договора, как в связи с окончанием срока действия настоящего договора, так и при досрочном прекращении действия договора.</t>
  </si>
  <si>
    <t>5.3.Стороны письменно за 1 месяц уведомляют друг друга о досрочном прекращении или изменении договора. При получении письменного запроса или иного документа, требующего его подписания, сторона, его получившая, обязана в течение пяти дней дать письменный ответ или подписать и отправить его стороне, направившей документ. Отсутствие ответа свидетельствует об одобрении поступившей документации (предложения).</t>
  </si>
  <si>
    <t>5.4.В случае изменения юридического адреса или банковских счетов, стороны уведомляют об этом друг друга в течение 5-ти дней. Данное уведомление является неотъемлемой частью договора.</t>
  </si>
  <si>
    <t>5.5. Договор может быть расторгнут в случаях, предусмотренных действующим законодательством.</t>
  </si>
  <si>
    <t>5.6. Потребитель по истечении срока действия настоящего Договора, имеет право на возобновление Договора.</t>
  </si>
  <si>
    <t xml:space="preserve">6. ФОРС - МАЖОРНЫЕ ОБСТОЯТЕЛЬСТВА. </t>
  </si>
  <si>
    <r>
      <t>6.1.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Стороны частично или полностью освобождаются от ответственности, если надлежащее исполнение обязательств оказалось невозможным вследствие непреодолимой силы (ФОРС- МАЖОР), т.е. чрезвычайных и непредотвратимых при данных условиях обстоятельствах.</t>
    </r>
  </si>
  <si>
    <t>7. ПРОЧИЕ УСЛОВИЯ.</t>
  </si>
  <si>
    <r>
      <t>7.1.</t>
    </r>
    <r>
      <rPr>
        <sz val="7"/>
        <color indexed="8"/>
        <rFont val="Times New Roman"/>
        <family val="1"/>
      </rPr>
      <t xml:space="preserve">                 </t>
    </r>
    <r>
      <rPr>
        <sz val="11"/>
        <color indexed="8"/>
        <rFont val="Times New Roman"/>
        <family val="1"/>
      </rPr>
      <t>Все изменения, дополнения договора действительны лишь в том случае, если они оформлены в письменной форме и подписаны обеими сторонами.</t>
    </r>
  </si>
  <si>
    <r>
      <t>7.2.</t>
    </r>
    <r>
      <rPr>
        <sz val="7"/>
        <color indexed="8"/>
        <rFont val="Times New Roman"/>
        <family val="1"/>
      </rPr>
      <t xml:space="preserve">            </t>
    </r>
    <r>
      <rPr>
        <sz val="11"/>
        <color indexed="8"/>
        <rFont val="Times New Roman"/>
        <family val="1"/>
      </rPr>
      <t>В случае возникновения споров и разногласий, стороны приложат все усилия, чтобы устранить их путем переговоров. В случае невозможности решения споров путем переговоров, стороны соглашаются, что споры, которые могут возникнуть из настоящего договора, подлежат рассмотрению арбитражным судом.</t>
    </r>
  </si>
  <si>
    <r>
      <t>7.3.</t>
    </r>
    <r>
      <rPr>
        <sz val="7"/>
        <color indexed="8"/>
        <rFont val="Times New Roman"/>
        <family val="1"/>
      </rPr>
      <t xml:space="preserve">            </t>
    </r>
    <r>
      <rPr>
        <sz val="11"/>
        <color indexed="8"/>
        <rFont val="Times New Roman"/>
        <family val="1"/>
      </rPr>
      <t>Договор составлен в двух экземплярах, имеющих одинаковую юридическую силу, по одному для каждой из сторон</t>
    </r>
  </si>
  <si>
    <r>
      <t>8.РЕКВИЗИТЫ СТОРОН</t>
    </r>
    <r>
      <rPr>
        <b/>
        <sz val="11"/>
        <color indexed="8"/>
        <rFont val="Times New Roman"/>
        <family val="1"/>
      </rPr>
      <t>.</t>
    </r>
  </si>
  <si>
    <r>
      <t xml:space="preserve">Исполнитель: </t>
    </r>
    <r>
      <rPr>
        <b/>
        <sz val="11"/>
        <color indexed="8"/>
        <rFont val="Times New Roman"/>
        <family val="1"/>
      </rPr>
      <t>Общество с ограниченной ответственностью «ГРАНИТ»</t>
    </r>
    <r>
      <rPr>
        <sz val="11"/>
        <color indexed="8"/>
        <rFont val="Times New Roman"/>
        <family val="1"/>
      </rPr>
      <t>, Юридический адрес: 303020 Орловская обл., Мценский р-он, с. Отрадинское с. д.17.</t>
    </r>
  </si>
  <si>
    <t>ОГРН:1085744001199, ИНН 5717003004, КПП 571701001,</t>
  </si>
  <si>
    <t>Банковские реквизиты: р/с 40702810447170000567, к/с30101810300000000601, БИК 045402601,   3862 Орловское отделение  8595 г.Орел в Мценском ОСБ   3862</t>
  </si>
  <si>
    <t>Тел: 89192629500.</t>
  </si>
  <si>
    <t>Потребитель: ________________________________________________________________________________</t>
  </si>
  <si>
    <t>Адрес: _____________________________________________________________________________________</t>
  </si>
  <si>
    <r>
      <t xml:space="preserve">     Общество с ограниченной ответственностью «Гранит»,</t>
    </r>
    <r>
      <rPr>
        <sz val="11"/>
        <color indexed="8"/>
        <rFont val="Times New Roman"/>
        <family val="1"/>
      </rPr>
      <t xml:space="preserve"> именуемое в дальнейшем «</t>
    </r>
    <r>
      <rPr>
        <b/>
        <sz val="11"/>
        <color indexed="8"/>
        <rFont val="Times New Roman"/>
        <family val="1"/>
      </rPr>
      <t>Исполнитель</t>
    </r>
    <r>
      <rPr>
        <sz val="11"/>
        <color indexed="8"/>
        <rFont val="Times New Roman"/>
        <family val="1"/>
      </rPr>
      <t xml:space="preserve">», в лице Генерального директора Соловьевского Ярослава Александровича, действующего на основании Устава, Решения участника, именуемое в дальнейшем </t>
    </r>
    <r>
      <rPr>
        <b/>
        <sz val="11"/>
        <color indexed="8"/>
        <rFont val="Times New Roman"/>
        <family val="1"/>
      </rPr>
      <t>«Исполнитель»</t>
    </r>
    <r>
      <rPr>
        <sz val="11"/>
        <color indexed="8"/>
        <rFont val="Times New Roman"/>
        <family val="1"/>
      </rPr>
      <t xml:space="preserve"> с одной стороны и</t>
    </r>
    <r>
      <rPr>
        <b/>
        <sz val="11"/>
        <color indexed="8"/>
        <rFont val="Times New Roman"/>
        <family val="1"/>
      </rPr>
      <t xml:space="preserve"> ___________________________________________________________________,</t>
    </r>
  </si>
  <si>
    <t>2.3.  Потребитель  обязан:</t>
  </si>
  <si>
    <t>2.2. Исполнитель имеет право:</t>
  </si>
  <si>
    <t>3.1. Отчетным периодом по настоящему договору является месяц.</t>
  </si>
  <si>
    <t>3.2. Оплату по данному договору Потребитель производит в соответствии с расчетами, указанными в Приложении №1, являющемся неотъемлемой частью данного договора.</t>
  </si>
  <si>
    <t>3.3. В срок до ___ числа текущего месяца Потребитель обязан согласовывать с бухгалтерией Исполнителя данные по фактическому потреблению коммунальных услуг за прошедший месяц.</t>
  </si>
  <si>
    <t>4.1. За просрочку оплаты по данному договору Потребитель выплачивает Исполнителю пеню из расчета 0,01% от суммы просроченного платежа за каждый день просрочки.</t>
  </si>
  <si>
    <t>5.1. Срок действия договора с «___» _________ _______г.  по «___» _________ _________г.</t>
  </si>
  <si>
    <t>Генеральный директор                                                                     ________________ Соловьевский Я.А.</t>
  </si>
  <si>
    <t>_____________________________  _______________/_____________________/</t>
  </si>
  <si>
    <t>2009 год</t>
  </si>
  <si>
    <t>план                    2010 год</t>
  </si>
  <si>
    <t xml:space="preserve">     ООО "ГРАНИТ" утвержден тариф по водопотреблению на 2010 год в размере 17,80 руб./куб.м. Решением Отрадинского сельского Совета нарадных депутатов Мценского района  от 13 ноября 2009 года № 254 "О решении "О тарифах на коммунальные услуги, оказываемые  ООО "ГРАНИТ". Тариф был опубликован в газете "Мценский край" от 01 декабря 2009 года № 142 (13441) Администрацией Мценского района, а также на сайте Мценского района http/ /www.mcradm.orel.ru/.</t>
  </si>
  <si>
    <r>
      <t xml:space="preserve">   Электроэнергия                                                                                                                 Объем потреб.  эл.энергии - </t>
    </r>
    <r>
      <rPr>
        <i/>
        <sz val="10"/>
        <rFont val="Arial Cyr"/>
        <family val="0"/>
      </rPr>
      <t xml:space="preserve">737608 кВт.ч </t>
    </r>
    <r>
      <rPr>
        <sz val="10"/>
        <rFont val="Arial Cyr"/>
        <family val="0"/>
      </rPr>
      <t xml:space="preserve">                             средневзвеш. стоимость 1 кВт.ч -</t>
    </r>
    <r>
      <rPr>
        <i/>
        <sz val="10"/>
        <rFont val="Arial Cyr"/>
        <family val="0"/>
      </rPr>
      <t xml:space="preserve"> 1,70 руб.</t>
    </r>
  </si>
  <si>
    <r>
      <t xml:space="preserve">807,06                 </t>
    </r>
    <r>
      <rPr>
        <i/>
        <sz val="10"/>
        <rFont val="Arial Cyr"/>
        <family val="0"/>
      </rPr>
      <t>419348 кВт.ч  1,92 руб.</t>
    </r>
  </si>
  <si>
    <r>
      <t xml:space="preserve">680,54                 </t>
    </r>
    <r>
      <rPr>
        <i/>
        <sz val="10"/>
        <rFont val="Arial Cyr"/>
        <family val="0"/>
      </rPr>
      <t>311716 кВт.ч  2,18 руб.</t>
    </r>
  </si>
  <si>
    <t xml:space="preserve">   Расходы на услуги производственного характера, выполняемые по договорам</t>
  </si>
  <si>
    <t>факт                    2010 год               I полугод.</t>
  </si>
  <si>
    <t>факт                    2010 год                  I полугод.</t>
  </si>
  <si>
    <t xml:space="preserve">     ООО "ГРАНИТ" утвержден тариф по водоотведению на 2010 год в размере 9,57 руб./куб.м. Решением Отрадинского сельского Совета нарадных депутатов Мценского района  от 13 ноября 2009 года № 254 "О решении "О тарифах на коммунальные услуги, оказываемые  ООО "ГРАНИТ". Тариф был опубликован в газете "Мценский край" от 01 декабря 2009 года № 142 (13441) Администрацией Мценского района, а также на сайте Мценского района http/ /www.mcradm.orel.ru/.</t>
  </si>
  <si>
    <t>Расход эл.энергии на принятие стоков</t>
  </si>
  <si>
    <t>Выручка от услуг водоотведения</t>
  </si>
  <si>
    <r>
      <t xml:space="preserve">152,35                 </t>
    </r>
    <r>
      <rPr>
        <i/>
        <sz val="10"/>
        <rFont val="Arial Cyr"/>
        <family val="0"/>
      </rPr>
      <t>71171 кВт.ч  2,14 руб.</t>
    </r>
  </si>
  <si>
    <r>
      <t xml:space="preserve">166,29                 </t>
    </r>
    <r>
      <rPr>
        <i/>
        <sz val="10"/>
        <rFont val="Arial Cyr"/>
        <family val="0"/>
      </rPr>
      <t>55248 кВт.ч  3,01 руб.</t>
    </r>
  </si>
  <si>
    <t>на 2010 год  передача тепловой энергии для ООО "ГРАНИТ" не установлена</t>
  </si>
  <si>
    <t xml:space="preserve">     ООО "ГРАНИТ" установлен тариф на  тепловую энергию на 2010 год в размере 561,2 руб./Гкал  Приказом Службы по тарифам Орловской области от  27 ноября 2009 года    № 842-т. Тариф был опубликован в газете "Орловская правда" от 28 ноября 2009 года  № 178(25132) Управлением по тарифам Орловской области.</t>
  </si>
  <si>
    <t xml:space="preserve">     ООО "ГРАНИТ" установлен тариф на  тепловую энергию на 2009 год в размере 478,1 руб./Гкал  Приказом Службы по тарифам Орловской области от  29 октября 2009 года        № 739-т. Тариф был опубликован в газете "Орловская правда" от 03 ноября 2009 года № 164 Управлением по тарифам Орловской области.</t>
  </si>
  <si>
    <t xml:space="preserve">Информация об оказании услуг в сфере очистки принятых стоков  за   2010 год 
 </t>
  </si>
  <si>
    <t xml:space="preserve">     ООО "ГРАНИТ" утвержден тариф по очистке сточных вод на 2010 год в размере 1,06 руб./куб.м. Решением Отрадинского сельского Совета нарадных депутатов Мценского района  от 13 ноября 2009 года № 254 "О решении "О тарифах на коммунальные услуги, оказываемые  ООО "ГРАНИТ". Тариф был опубликован в газете "Мценский край" от 01 декабря 2009 года № 142 (13441) Администрацией Мценского района, а также на сайте Мценского района http/ /www.mcradm.orel.ru/.</t>
  </si>
  <si>
    <t xml:space="preserve">Информация об оказании услуг в сфере водоотведения  за   2009 год ,  I-ое полугодие 2010 года
 </t>
  </si>
  <si>
    <t xml:space="preserve">Информация об оказании услуг в сфере холодного водоснабжения - подъем воды, очистка воды, транспортировка воды  за   2009 год,   I-ое полугодие 2010 года 
 </t>
  </si>
  <si>
    <t xml:space="preserve">Информация  в  сфере оказания услуг по передачи тепловой энергии   за   2009 год 
 </t>
  </si>
  <si>
    <t>факт                    2010 год                   I полугод.</t>
  </si>
  <si>
    <t xml:space="preserve">Информация  в  сфере теплоснабжения   за   2009 год ,   I-ое полугодие 2010 года
 </t>
  </si>
  <si>
    <t xml:space="preserve">     ООО "ГРАНИТ" утвержден тариф за услуги по передаче тепловой энергии на 2009 год в размере 68,6 руб./Гкал  Приказом Службы по тарифам Орловской области от   11 марта 2009 года № 131-т.</t>
  </si>
  <si>
    <t>Протяженность  сетей ( в однотрубном исчислении)</t>
  </si>
  <si>
    <t>Расход эл.энергии на очистку стоков</t>
  </si>
  <si>
    <t>Количество аварий на системах очистки стоков</t>
  </si>
  <si>
    <t>В 2009 году услуги по очистке принятых стоков не предоставлялись</t>
  </si>
  <si>
    <t>Выручка от услуг по очистке стоков</t>
  </si>
  <si>
    <t xml:space="preserve">   Электроэнергия                                                                                                                </t>
  </si>
  <si>
    <t xml:space="preserve">Удельный расход холодной воды на единицу тепловой энергии, отпускаемой в тепловую сеть </t>
  </si>
  <si>
    <t>нет информации</t>
  </si>
  <si>
    <t>малые поля фильтрации</t>
  </si>
  <si>
    <t>Кол-во</t>
  </si>
  <si>
    <t>2010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</si>
</sst>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</numFmts>
  <fonts count="3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i/>
      <sz val="10"/>
      <name val="Arial Cyr"/>
      <family val="0"/>
    </font>
    <font>
      <sz val="9"/>
      <name val="Arial Cyr"/>
      <family val="0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ahoma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24" borderId="10" xfId="53" applyFill="1" applyBorder="1">
      <alignment/>
      <protection/>
    </xf>
    <xf numFmtId="0" fontId="1" fillId="24" borderId="0" xfId="53" applyFill="1" applyBorder="1">
      <alignment/>
      <protection/>
    </xf>
    <xf numFmtId="0" fontId="1" fillId="24" borderId="11" xfId="53" applyFill="1" applyBorder="1">
      <alignment/>
      <protection/>
    </xf>
    <xf numFmtId="0" fontId="1" fillId="24" borderId="12" xfId="53" applyFill="1" applyBorder="1">
      <alignment/>
      <protection/>
    </xf>
    <xf numFmtId="0" fontId="1" fillId="24" borderId="13" xfId="53" applyFill="1" applyBorder="1">
      <alignment/>
      <protection/>
    </xf>
    <xf numFmtId="0" fontId="1" fillId="24" borderId="14" xfId="53" applyFill="1" applyBorder="1">
      <alignment/>
      <protection/>
    </xf>
    <xf numFmtId="0" fontId="2" fillId="24" borderId="10" xfId="53" applyFont="1" applyFill="1" applyBorder="1">
      <alignment/>
      <protection/>
    </xf>
    <xf numFmtId="0" fontId="1" fillId="24" borderId="15" xfId="53" applyFill="1" applyBorder="1">
      <alignment/>
      <protection/>
    </xf>
    <xf numFmtId="0" fontId="2" fillId="24" borderId="0" xfId="53" applyFont="1" applyFill="1" applyBorder="1">
      <alignment/>
      <protection/>
    </xf>
    <xf numFmtId="0" fontId="1" fillId="24" borderId="16" xfId="53" applyFill="1" applyBorder="1">
      <alignment/>
      <protection/>
    </xf>
    <xf numFmtId="0" fontId="1" fillId="24" borderId="17" xfId="53" applyFill="1" applyBorder="1">
      <alignment/>
      <protection/>
    </xf>
    <xf numFmtId="0" fontId="1" fillId="24" borderId="18" xfId="53" applyFill="1" applyBorder="1">
      <alignment/>
      <protection/>
    </xf>
    <xf numFmtId="0" fontId="1" fillId="24" borderId="19" xfId="53" applyFill="1" applyBorder="1">
      <alignment/>
      <protection/>
    </xf>
    <xf numFmtId="0" fontId="1" fillId="24" borderId="20" xfId="53" applyFill="1" applyBorder="1">
      <alignment/>
      <protection/>
    </xf>
    <xf numFmtId="0" fontId="1" fillId="24" borderId="21" xfId="53" applyFill="1" applyBorder="1">
      <alignment/>
      <protection/>
    </xf>
    <xf numFmtId="4" fontId="2" fillId="24" borderId="22" xfId="53" applyNumberFormat="1" applyFont="1" applyFill="1" applyBorder="1">
      <alignment/>
      <protection/>
    </xf>
    <xf numFmtId="0" fontId="2" fillId="24" borderId="11" xfId="53" applyFont="1" applyFill="1" applyBorder="1">
      <alignment/>
      <protection/>
    </xf>
    <xf numFmtId="0" fontId="2" fillId="24" borderId="12" xfId="53" applyFont="1" applyFill="1" applyBorder="1">
      <alignment/>
      <protection/>
    </xf>
    <xf numFmtId="4" fontId="2" fillId="24" borderId="23" xfId="53" applyNumberFormat="1" applyFont="1" applyFill="1" applyBorder="1" applyAlignment="1">
      <alignment horizontal="center"/>
      <protection/>
    </xf>
    <xf numFmtId="0" fontId="2" fillId="24" borderId="18" xfId="53" applyFont="1" applyFill="1" applyBorder="1">
      <alignment/>
      <protection/>
    </xf>
    <xf numFmtId="0" fontId="2" fillId="24" borderId="19" xfId="53" applyFont="1" applyFill="1" applyBorder="1">
      <alignment/>
      <protection/>
    </xf>
    <xf numFmtId="4" fontId="2" fillId="24" borderId="24" xfId="53" applyNumberFormat="1" applyFont="1" applyFill="1" applyBorder="1" applyAlignment="1">
      <alignment horizontal="center"/>
      <protection/>
    </xf>
    <xf numFmtId="0" fontId="2" fillId="24" borderId="13" xfId="53" applyFont="1" applyFill="1" applyBorder="1">
      <alignment/>
      <protection/>
    </xf>
    <xf numFmtId="4" fontId="2" fillId="24" borderId="25" xfId="53" applyNumberFormat="1" applyFont="1" applyFill="1" applyBorder="1" applyAlignment="1">
      <alignment horizontal="center"/>
      <protection/>
    </xf>
    <xf numFmtId="4" fontId="2" fillId="24" borderId="26" xfId="53" applyNumberFormat="1" applyFont="1" applyFill="1" applyBorder="1">
      <alignment/>
      <protection/>
    </xf>
    <xf numFmtId="0" fontId="1" fillId="24" borderId="27" xfId="53" applyFill="1" applyBorder="1">
      <alignment/>
      <protection/>
    </xf>
    <xf numFmtId="0" fontId="1" fillId="24" borderId="28" xfId="53" applyFill="1" applyBorder="1">
      <alignment/>
      <protection/>
    </xf>
    <xf numFmtId="4" fontId="2" fillId="24" borderId="29" xfId="53" applyNumberFormat="1" applyFont="1" applyFill="1" applyBorder="1">
      <alignment/>
      <protection/>
    </xf>
    <xf numFmtId="4" fontId="2" fillId="24" borderId="0" xfId="53" applyNumberFormat="1" applyFont="1" applyFill="1" applyBorder="1">
      <alignment/>
      <protection/>
    </xf>
    <xf numFmtId="0" fontId="2" fillId="24" borderId="30" xfId="53" applyFont="1" applyFill="1" applyBorder="1">
      <alignment/>
      <protection/>
    </xf>
    <xf numFmtId="4" fontId="2" fillId="24" borderId="31" xfId="53" applyNumberFormat="1" applyFont="1" applyFill="1" applyBorder="1" applyAlignment="1">
      <alignment horizontal="center"/>
      <protection/>
    </xf>
    <xf numFmtId="0" fontId="1" fillId="24" borderId="32" xfId="53" applyFill="1" applyBorder="1">
      <alignment/>
      <protection/>
    </xf>
    <xf numFmtId="43" fontId="2" fillId="24" borderId="0" xfId="63" applyFont="1" applyFill="1" applyBorder="1" applyAlignment="1">
      <alignment/>
    </xf>
    <xf numFmtId="0" fontId="1" fillId="24" borderId="33" xfId="53" applyFill="1" applyBorder="1">
      <alignment/>
      <protection/>
    </xf>
    <xf numFmtId="0" fontId="1" fillId="24" borderId="34" xfId="53" applyFill="1" applyBorder="1">
      <alignment/>
      <protection/>
    </xf>
    <xf numFmtId="0" fontId="1" fillId="24" borderId="35" xfId="53" applyFill="1" applyBorder="1" applyAlignment="1">
      <alignment horizontal="center"/>
      <protection/>
    </xf>
    <xf numFmtId="0" fontId="1" fillId="24" borderId="33" xfId="53" applyFill="1" applyBorder="1" applyAlignment="1">
      <alignment horizontal="center"/>
      <protection/>
    </xf>
    <xf numFmtId="0" fontId="1" fillId="24" borderId="26" xfId="53" applyFill="1" applyBorder="1" applyAlignment="1">
      <alignment horizontal="center"/>
      <protection/>
    </xf>
    <xf numFmtId="0" fontId="1" fillId="24" borderId="26" xfId="53" applyFill="1" applyBorder="1">
      <alignment/>
      <protection/>
    </xf>
    <xf numFmtId="0" fontId="1" fillId="24" borderId="36" xfId="53" applyFill="1" applyBorder="1">
      <alignment/>
      <protection/>
    </xf>
    <xf numFmtId="0" fontId="2" fillId="24" borderId="33" xfId="53" applyFont="1" applyFill="1" applyBorder="1">
      <alignment/>
      <protection/>
    </xf>
    <xf numFmtId="0" fontId="2" fillId="24" borderId="37" xfId="53" applyFont="1" applyFill="1" applyBorder="1">
      <alignment/>
      <protection/>
    </xf>
    <xf numFmtId="0" fontId="1" fillId="24" borderId="37" xfId="53" applyFill="1" applyBorder="1" applyAlignment="1">
      <alignment horizontal="center"/>
      <protection/>
    </xf>
    <xf numFmtId="0" fontId="1" fillId="24" borderId="29" xfId="53" applyFill="1" applyBorder="1" applyAlignment="1">
      <alignment horizontal="center"/>
      <protection/>
    </xf>
    <xf numFmtId="0" fontId="2" fillId="24" borderId="20" xfId="53" applyFont="1" applyFill="1" applyBorder="1">
      <alignment/>
      <protection/>
    </xf>
    <xf numFmtId="0" fontId="1" fillId="24" borderId="33" xfId="53" applyFill="1" applyBorder="1" applyAlignment="1">
      <alignment horizontal="center" vertical="top"/>
      <protection/>
    </xf>
    <xf numFmtId="0" fontId="2" fillId="24" borderId="33" xfId="53" applyFont="1" applyFill="1" applyBorder="1" applyAlignment="1">
      <alignment horizontal="center"/>
      <protection/>
    </xf>
    <xf numFmtId="0" fontId="1" fillId="24" borderId="36" xfId="53" applyFill="1" applyBorder="1" applyAlignment="1">
      <alignment horizontal="center"/>
      <protection/>
    </xf>
    <xf numFmtId="0" fontId="1" fillId="24" borderId="22" xfId="53" applyFill="1" applyBorder="1" applyAlignment="1">
      <alignment horizontal="center"/>
      <protection/>
    </xf>
    <xf numFmtId="0" fontId="1" fillId="24" borderId="23" xfId="53" applyFill="1" applyBorder="1" applyAlignment="1">
      <alignment horizontal="center"/>
      <protection/>
    </xf>
    <xf numFmtId="4" fontId="1" fillId="24" borderId="23" xfId="53" applyNumberFormat="1" applyFill="1" applyBorder="1" applyAlignment="1">
      <alignment horizontal="center"/>
      <protection/>
    </xf>
    <xf numFmtId="0" fontId="1" fillId="24" borderId="38" xfId="53" applyFill="1" applyBorder="1">
      <alignment/>
      <protection/>
    </xf>
    <xf numFmtId="0" fontId="1" fillId="24" borderId="35" xfId="53" applyFill="1" applyBorder="1">
      <alignment/>
      <protection/>
    </xf>
    <xf numFmtId="4" fontId="1" fillId="24" borderId="39" xfId="53" applyNumberFormat="1" applyFill="1" applyBorder="1" applyAlignment="1">
      <alignment horizontal="center"/>
      <protection/>
    </xf>
    <xf numFmtId="0" fontId="1" fillId="24" borderId="40" xfId="53" applyFill="1" applyBorder="1" applyAlignment="1">
      <alignment horizontal="center"/>
      <protection/>
    </xf>
    <xf numFmtId="4" fontId="2" fillId="24" borderId="41" xfId="53" applyNumberFormat="1" applyFont="1" applyFill="1" applyBorder="1" applyAlignment="1">
      <alignment horizontal="center"/>
      <protection/>
    </xf>
    <xf numFmtId="4" fontId="1" fillId="24" borderId="32" xfId="53" applyNumberFormat="1" applyFont="1" applyFill="1" applyBorder="1" applyAlignment="1">
      <alignment horizontal="center"/>
      <protection/>
    </xf>
    <xf numFmtId="0" fontId="1" fillId="24" borderId="42" xfId="53" applyFill="1" applyBorder="1">
      <alignment/>
      <protection/>
    </xf>
    <xf numFmtId="4" fontId="2" fillId="24" borderId="38" xfId="53" applyNumberFormat="1" applyFont="1" applyFill="1" applyBorder="1" applyAlignment="1">
      <alignment horizontal="center"/>
      <protection/>
    </xf>
    <xf numFmtId="0" fontId="1" fillId="24" borderId="43" xfId="53" applyFill="1" applyBorder="1">
      <alignment/>
      <protection/>
    </xf>
    <xf numFmtId="0" fontId="3" fillId="24" borderId="12" xfId="54" applyFont="1" applyFill="1" applyBorder="1" applyAlignment="1" applyProtection="1">
      <alignment horizontal="left" wrapText="1"/>
      <protection/>
    </xf>
    <xf numFmtId="0" fontId="3" fillId="24" borderId="34" xfId="54" applyFont="1" applyFill="1" applyBorder="1" applyAlignment="1" applyProtection="1">
      <alignment horizontal="left" wrapText="1"/>
      <protection/>
    </xf>
    <xf numFmtId="4" fontId="1" fillId="24" borderId="43" xfId="53" applyNumberFormat="1" applyFont="1" applyFill="1" applyBorder="1" applyAlignment="1">
      <alignment horizontal="center"/>
      <protection/>
    </xf>
    <xf numFmtId="0" fontId="1" fillId="24" borderId="44" xfId="53" applyFill="1" applyBorder="1" applyAlignment="1">
      <alignment horizontal="center"/>
      <protection/>
    </xf>
    <xf numFmtId="0" fontId="1" fillId="24" borderId="24" xfId="53" applyFill="1" applyBorder="1" applyAlignment="1">
      <alignment horizontal="center"/>
      <protection/>
    </xf>
    <xf numFmtId="4" fontId="2" fillId="24" borderId="44" xfId="53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2" fillId="24" borderId="29" xfId="53" applyFont="1" applyFill="1" applyBorder="1" applyAlignment="1">
      <alignment horizontal="center"/>
      <protection/>
    </xf>
    <xf numFmtId="0" fontId="1" fillId="24" borderId="13" xfId="53" applyFont="1" applyFill="1" applyBorder="1">
      <alignment/>
      <protection/>
    </xf>
    <xf numFmtId="0" fontId="1" fillId="24" borderId="14" xfId="53" applyFont="1" applyFill="1" applyBorder="1">
      <alignment/>
      <protection/>
    </xf>
    <xf numFmtId="0" fontId="1" fillId="24" borderId="32" xfId="53" applyFont="1" applyFill="1" applyBorder="1">
      <alignment/>
      <protection/>
    </xf>
    <xf numFmtId="0" fontId="1" fillId="24" borderId="31" xfId="53" applyFill="1" applyBorder="1" applyAlignment="1">
      <alignment horizontal="center"/>
      <protection/>
    </xf>
    <xf numFmtId="0" fontId="4" fillId="24" borderId="13" xfId="53" applyFont="1" applyFill="1" applyBorder="1">
      <alignment/>
      <protection/>
    </xf>
    <xf numFmtId="0" fontId="4" fillId="24" borderId="14" xfId="53" applyFont="1" applyFill="1" applyBorder="1">
      <alignment/>
      <protection/>
    </xf>
    <xf numFmtId="0" fontId="4" fillId="24" borderId="26" xfId="53" applyFont="1" applyFill="1" applyBorder="1" applyAlignment="1">
      <alignment horizontal="center"/>
      <protection/>
    </xf>
    <xf numFmtId="0" fontId="4" fillId="24" borderId="12" xfId="53" applyFont="1" applyFill="1" applyBorder="1">
      <alignment/>
      <protection/>
    </xf>
    <xf numFmtId="0" fontId="4" fillId="24" borderId="34" xfId="53" applyFont="1" applyFill="1" applyBorder="1">
      <alignment/>
      <protection/>
    </xf>
    <xf numFmtId="0" fontId="4" fillId="24" borderId="18" xfId="53" applyFont="1" applyFill="1" applyBorder="1">
      <alignment/>
      <protection/>
    </xf>
    <xf numFmtId="0" fontId="4" fillId="24" borderId="19" xfId="53" applyFont="1" applyFill="1" applyBorder="1">
      <alignment/>
      <protection/>
    </xf>
    <xf numFmtId="0" fontId="4" fillId="24" borderId="37" xfId="53" applyFont="1" applyFill="1" applyBorder="1" applyAlignment="1">
      <alignment horizontal="center"/>
      <protection/>
    </xf>
    <xf numFmtId="0" fontId="1" fillId="24" borderId="41" xfId="53" applyFill="1" applyBorder="1">
      <alignment/>
      <protection/>
    </xf>
    <xf numFmtId="0" fontId="0" fillId="0" borderId="19" xfId="0" applyBorder="1" applyAlignment="1">
      <alignment horizontal="center"/>
    </xf>
    <xf numFmtId="0" fontId="1" fillId="24" borderId="20" xfId="53" applyFont="1" applyFill="1" applyBorder="1">
      <alignment/>
      <protection/>
    </xf>
    <xf numFmtId="0" fontId="1" fillId="24" borderId="22" xfId="53" applyFill="1" applyBorder="1" applyAlignment="1">
      <alignment horizontal="center" wrapText="1"/>
      <protection/>
    </xf>
    <xf numFmtId="0" fontId="1" fillId="24" borderId="33" xfId="53" applyFill="1" applyBorder="1" applyAlignment="1">
      <alignment horizontal="center" wrapText="1"/>
      <protection/>
    </xf>
    <xf numFmtId="0" fontId="0" fillId="0" borderId="38" xfId="0" applyBorder="1" applyAlignment="1">
      <alignment horizontal="center"/>
    </xf>
    <xf numFmtId="164" fontId="5" fillId="24" borderId="23" xfId="53" applyNumberFormat="1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24" borderId="33" xfId="53" applyFill="1" applyBorder="1" applyAlignment="1">
      <alignment wrapText="1"/>
      <protection/>
    </xf>
    <xf numFmtId="0" fontId="2" fillId="24" borderId="22" xfId="53" applyFont="1" applyFill="1" applyBorder="1" applyAlignment="1">
      <alignment horizontal="center"/>
      <protection/>
    </xf>
    <xf numFmtId="0" fontId="2" fillId="24" borderId="47" xfId="53" applyFont="1" applyFill="1" applyBorder="1">
      <alignment/>
      <protection/>
    </xf>
    <xf numFmtId="0" fontId="2" fillId="24" borderId="40" xfId="53" applyFont="1" applyFill="1" applyBorder="1" applyAlignment="1">
      <alignment horizontal="center"/>
      <protection/>
    </xf>
    <xf numFmtId="4" fontId="1" fillId="24" borderId="31" xfId="53" applyNumberFormat="1" applyFill="1" applyBorder="1" applyAlignment="1">
      <alignment horizontal="center"/>
      <protection/>
    </xf>
    <xf numFmtId="4" fontId="2" fillId="24" borderId="48" xfId="53" applyNumberFormat="1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1" fillId="24" borderId="44" xfId="53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65" fontId="1" fillId="24" borderId="23" xfId="53" applyNumberFormat="1" applyFont="1" applyFill="1" applyBorder="1" applyAlignment="1">
      <alignment horizontal="center"/>
      <protection/>
    </xf>
    <xf numFmtId="4" fontId="2" fillId="24" borderId="49" xfId="53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4" fontId="1" fillId="24" borderId="50" xfId="53" applyNumberForma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3" fontId="1" fillId="24" borderId="23" xfId="53" applyNumberForma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4" fontId="1" fillId="24" borderId="51" xfId="53" applyNumberFormat="1" applyFill="1" applyBorder="1" applyAlignment="1">
      <alignment horizontal="center"/>
      <protection/>
    </xf>
    <xf numFmtId="4" fontId="1" fillId="24" borderId="24" xfId="53" applyNumberFormat="1" applyFill="1" applyBorder="1" applyAlignment="1">
      <alignment horizontal="center"/>
      <protection/>
    </xf>
    <xf numFmtId="4" fontId="1" fillId="24" borderId="44" xfId="53" applyNumberFormat="1" applyFont="1" applyFill="1" applyBorder="1" applyAlignment="1">
      <alignment horizontal="center"/>
      <protection/>
    </xf>
    <xf numFmtId="4" fontId="1" fillId="24" borderId="23" xfId="53" applyNumberFormat="1" applyFont="1" applyFill="1" applyBorder="1" applyAlignment="1">
      <alignment horizontal="center"/>
      <protection/>
    </xf>
    <xf numFmtId="4" fontId="1" fillId="24" borderId="25" xfId="53" applyNumberFormat="1" applyFont="1" applyFill="1" applyBorder="1" applyAlignment="1">
      <alignment horizontal="center"/>
      <protection/>
    </xf>
    <xf numFmtId="4" fontId="2" fillId="24" borderId="52" xfId="53" applyNumberFormat="1" applyFont="1" applyFill="1" applyBorder="1" applyAlignment="1">
      <alignment horizontal="center"/>
      <protection/>
    </xf>
    <xf numFmtId="4" fontId="1" fillId="24" borderId="51" xfId="53" applyNumberFormat="1" applyFont="1" applyFill="1" applyBorder="1" applyAlignment="1">
      <alignment horizontal="center"/>
      <protection/>
    </xf>
    <xf numFmtId="4" fontId="1" fillId="24" borderId="24" xfId="53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4" borderId="33" xfId="53" applyFont="1" applyFill="1" applyBorder="1" applyAlignment="1">
      <alignment horizontal="center"/>
      <protection/>
    </xf>
    <xf numFmtId="0" fontId="1" fillId="24" borderId="33" xfId="53" applyFont="1" applyFill="1" applyBorder="1">
      <alignment/>
      <protection/>
    </xf>
    <xf numFmtId="0" fontId="1" fillId="24" borderId="53" xfId="53" applyFont="1" applyFill="1" applyBorder="1" applyAlignment="1">
      <alignment horizontal="center"/>
      <protection/>
    </xf>
    <xf numFmtId="0" fontId="1" fillId="24" borderId="34" xfId="53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0" fillId="0" borderId="19" xfId="0" applyFont="1" applyBorder="1" applyAlignment="1">
      <alignment/>
    </xf>
    <xf numFmtId="0" fontId="7" fillId="0" borderId="0" xfId="0" applyFont="1" applyAlignment="1">
      <alignment horizontal="left" wrapText="1" indent="1"/>
    </xf>
    <xf numFmtId="0" fontId="14" fillId="0" borderId="33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54" xfId="0" applyBorder="1" applyAlignment="1">
      <alignment horizontal="center"/>
    </xf>
    <xf numFmtId="0" fontId="2" fillId="24" borderId="28" xfId="53" applyFont="1" applyFill="1" applyBorder="1" applyAlignment="1">
      <alignment horizontal="center" vertical="top"/>
      <protection/>
    </xf>
    <xf numFmtId="0" fontId="2" fillId="24" borderId="29" xfId="53" applyFont="1" applyFill="1" applyBorder="1" applyAlignment="1">
      <alignment horizontal="center" vertical="top"/>
      <protection/>
    </xf>
    <xf numFmtId="0" fontId="2" fillId="24" borderId="48" xfId="53" applyFont="1" applyFill="1" applyBorder="1" applyAlignment="1">
      <alignment horizontal="center" vertical="top"/>
      <protection/>
    </xf>
    <xf numFmtId="0" fontId="2" fillId="24" borderId="55" xfId="53" applyFont="1" applyFill="1" applyBorder="1" applyAlignment="1">
      <alignment horizontal="center" vertical="top"/>
      <protection/>
    </xf>
    <xf numFmtId="0" fontId="1" fillId="24" borderId="56" xfId="53" applyFill="1" applyBorder="1" applyAlignment="1">
      <alignment horizontal="center"/>
      <protection/>
    </xf>
    <xf numFmtId="4" fontId="1" fillId="24" borderId="53" xfId="53" applyNumberFormat="1" applyFill="1" applyBorder="1" applyAlignment="1">
      <alignment horizontal="center"/>
      <protection/>
    </xf>
    <xf numFmtId="0" fontId="1" fillId="24" borderId="53" xfId="53" applyFill="1" applyBorder="1" applyAlignment="1">
      <alignment horizontal="center"/>
      <protection/>
    </xf>
    <xf numFmtId="4" fontId="2" fillId="24" borderId="57" xfId="53" applyNumberFormat="1" applyFont="1" applyFill="1" applyBorder="1" applyAlignment="1">
      <alignment horizontal="center"/>
      <protection/>
    </xf>
    <xf numFmtId="4" fontId="4" fillId="24" borderId="53" xfId="53" applyNumberFormat="1" applyFont="1" applyFill="1" applyBorder="1" applyAlignment="1">
      <alignment horizontal="center"/>
      <protection/>
    </xf>
    <xf numFmtId="4" fontId="4" fillId="24" borderId="58" xfId="53" applyNumberFormat="1" applyFont="1" applyFill="1" applyBorder="1" applyAlignment="1">
      <alignment horizontal="center"/>
      <protection/>
    </xf>
    <xf numFmtId="4" fontId="4" fillId="24" borderId="59" xfId="53" applyNumberFormat="1" applyFont="1" applyFill="1" applyBorder="1" applyAlignment="1">
      <alignment horizontal="center"/>
      <protection/>
    </xf>
    <xf numFmtId="0" fontId="1" fillId="24" borderId="54" xfId="53" applyFill="1" applyBorder="1" applyAlignment="1">
      <alignment horizontal="center"/>
      <protection/>
    </xf>
    <xf numFmtId="164" fontId="5" fillId="24" borderId="53" xfId="53" applyNumberFormat="1" applyFont="1" applyFill="1" applyBorder="1" applyAlignment="1">
      <alignment horizontal="center"/>
      <protection/>
    </xf>
    <xf numFmtId="4" fontId="1" fillId="24" borderId="56" xfId="53" applyNumberFormat="1" applyFill="1" applyBorder="1">
      <alignment/>
      <protection/>
    </xf>
    <xf numFmtId="4" fontId="1" fillId="24" borderId="56" xfId="53" applyNumberFormat="1" applyFont="1" applyFill="1" applyBorder="1" applyAlignment="1">
      <alignment horizontal="center"/>
      <protection/>
    </xf>
    <xf numFmtId="3" fontId="1" fillId="24" borderId="56" xfId="53" applyNumberFormat="1" applyFont="1" applyFill="1" applyBorder="1" applyAlignment="1">
      <alignment horizontal="center"/>
      <protection/>
    </xf>
    <xf numFmtId="4" fontId="2" fillId="24" borderId="55" xfId="53" applyNumberFormat="1" applyFont="1" applyFill="1" applyBorder="1" applyAlignment="1">
      <alignment horizontal="center"/>
      <protection/>
    </xf>
    <xf numFmtId="4" fontId="1" fillId="24" borderId="54" xfId="53" applyNumberFormat="1" applyFill="1" applyBorder="1" applyAlignment="1">
      <alignment horizontal="center"/>
      <protection/>
    </xf>
    <xf numFmtId="4" fontId="1" fillId="24" borderId="53" xfId="53" applyNumberFormat="1" applyFill="1" applyBorder="1" applyAlignment="1">
      <alignment horizontal="center" vertical="top"/>
      <protection/>
    </xf>
    <xf numFmtId="4" fontId="2" fillId="24" borderId="53" xfId="53" applyNumberFormat="1" applyFont="1" applyFill="1" applyBorder="1" applyAlignment="1">
      <alignment horizontal="center"/>
      <protection/>
    </xf>
    <xf numFmtId="4" fontId="2" fillId="24" borderId="60" xfId="53" applyNumberFormat="1" applyFont="1" applyFill="1" applyBorder="1" applyAlignment="1">
      <alignment horizontal="center"/>
      <protection/>
    </xf>
    <xf numFmtId="0" fontId="0" fillId="0" borderId="61" xfId="0" applyBorder="1" applyAlignment="1">
      <alignment/>
    </xf>
    <xf numFmtId="0" fontId="0" fillId="0" borderId="23" xfId="0" applyBorder="1" applyAlignment="1">
      <alignment/>
    </xf>
    <xf numFmtId="4" fontId="1" fillId="24" borderId="61" xfId="53" applyNumberFormat="1" applyFill="1" applyBorder="1" applyAlignment="1">
      <alignment horizontal="center"/>
      <protection/>
    </xf>
    <xf numFmtId="10" fontId="0" fillId="0" borderId="61" xfId="0" applyNumberFormat="1" applyBorder="1" applyAlignment="1">
      <alignment/>
    </xf>
    <xf numFmtId="0" fontId="19" fillId="0" borderId="62" xfId="0" applyFont="1" applyBorder="1" applyAlignment="1">
      <alignment horizontal="center" vertical="top" wrapText="1"/>
    </xf>
    <xf numFmtId="0" fontId="19" fillId="0" borderId="52" xfId="0" applyFont="1" applyBorder="1" applyAlignment="1">
      <alignment horizontal="center" vertical="top" wrapText="1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1" fillId="24" borderId="57" xfId="53" applyFill="1" applyBorder="1" applyAlignment="1">
      <alignment horizontal="center"/>
      <protection/>
    </xf>
    <xf numFmtId="4" fontId="1" fillId="24" borderId="56" xfId="53" applyNumberFormat="1" applyFill="1" applyBorder="1" applyAlignment="1">
      <alignment horizontal="center"/>
      <protection/>
    </xf>
    <xf numFmtId="4" fontId="1" fillId="24" borderId="60" xfId="53" applyNumberFormat="1" applyFill="1" applyBorder="1" applyAlignment="1">
      <alignment horizontal="center"/>
      <protection/>
    </xf>
    <xf numFmtId="0" fontId="2" fillId="24" borderId="30" xfId="53" applyFont="1" applyFill="1" applyBorder="1" applyAlignment="1">
      <alignment horizontal="left" vertical="top"/>
      <protection/>
    </xf>
    <xf numFmtId="0" fontId="2" fillId="24" borderId="30" xfId="53" applyFont="1" applyFill="1" applyBorder="1" applyAlignment="1">
      <alignment horizontal="center" vertical="top"/>
      <protection/>
    </xf>
    <xf numFmtId="4" fontId="1" fillId="24" borderId="58" xfId="53" applyNumberFormat="1" applyFill="1" applyBorder="1" applyAlignment="1">
      <alignment horizontal="center"/>
      <protection/>
    </xf>
    <xf numFmtId="4" fontId="1" fillId="24" borderId="57" xfId="53" applyNumberFormat="1" applyFont="1" applyFill="1" applyBorder="1" applyAlignment="1">
      <alignment horizontal="center"/>
      <protection/>
    </xf>
    <xf numFmtId="164" fontId="1" fillId="24" borderId="53" xfId="53" applyNumberFormat="1" applyFont="1" applyFill="1" applyBorder="1" applyAlignment="1">
      <alignment horizontal="center"/>
      <protection/>
    </xf>
    <xf numFmtId="4" fontId="2" fillId="24" borderId="59" xfId="53" applyNumberFormat="1" applyFont="1" applyFill="1" applyBorder="1" applyAlignment="1">
      <alignment horizontal="center"/>
      <protection/>
    </xf>
    <xf numFmtId="165" fontId="1" fillId="24" borderId="57" xfId="53" applyNumberFormat="1" applyFont="1" applyFill="1" applyBorder="1" applyAlignment="1">
      <alignment horizontal="center"/>
      <protection/>
    </xf>
    <xf numFmtId="165" fontId="1" fillId="24" borderId="53" xfId="53" applyNumberFormat="1" applyFont="1" applyFill="1" applyBorder="1" applyAlignment="1">
      <alignment horizontal="center"/>
      <protection/>
    </xf>
    <xf numFmtId="4" fontId="2" fillId="24" borderId="27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4" fontId="1" fillId="24" borderId="14" xfId="53" applyNumberFormat="1" applyFill="1" applyBorder="1" applyAlignment="1">
      <alignment horizontal="center"/>
      <protection/>
    </xf>
    <xf numFmtId="0" fontId="0" fillId="0" borderId="53" xfId="0" applyBorder="1" applyAlignment="1">
      <alignment horizontal="center"/>
    </xf>
    <xf numFmtId="3" fontId="1" fillId="24" borderId="53" xfId="53" applyNumberFormat="1" applyFill="1" applyBorder="1" applyAlignment="1">
      <alignment horizontal="center"/>
      <protection/>
    </xf>
    <xf numFmtId="0" fontId="19" fillId="0" borderId="64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1" fillId="24" borderId="16" xfId="53" applyFill="1" applyBorder="1" applyAlignment="1">
      <alignment horizontal="center"/>
      <protection/>
    </xf>
    <xf numFmtId="0" fontId="1" fillId="24" borderId="52" xfId="53" applyFill="1" applyBorder="1" applyAlignment="1">
      <alignment horizontal="center"/>
      <protection/>
    </xf>
    <xf numFmtId="0" fontId="1" fillId="24" borderId="47" xfId="53" applyFill="1" applyBorder="1" applyAlignment="1">
      <alignment horizontal="center"/>
      <protection/>
    </xf>
    <xf numFmtId="4" fontId="1" fillId="24" borderId="44" xfId="53" applyNumberFormat="1" applyFill="1" applyBorder="1" applyAlignment="1">
      <alignment horizontal="center"/>
      <protection/>
    </xf>
    <xf numFmtId="4" fontId="1" fillId="24" borderId="11" xfId="53" applyNumberFormat="1" applyFill="1" applyBorder="1" applyAlignment="1">
      <alignment horizontal="center"/>
      <protection/>
    </xf>
    <xf numFmtId="4" fontId="1" fillId="24" borderId="47" xfId="53" applyNumberFormat="1" applyFill="1" applyBorder="1" applyAlignment="1">
      <alignment horizontal="center"/>
      <protection/>
    </xf>
    <xf numFmtId="4" fontId="2" fillId="24" borderId="20" xfId="53" applyNumberFormat="1" applyFont="1" applyFill="1" applyBorder="1" applyAlignment="1">
      <alignment horizontal="center"/>
      <protection/>
    </xf>
    <xf numFmtId="4" fontId="1" fillId="24" borderId="65" xfId="53" applyNumberFormat="1" applyFill="1" applyBorder="1" applyAlignment="1">
      <alignment horizontal="center"/>
      <protection/>
    </xf>
    <xf numFmtId="4" fontId="1" fillId="24" borderId="63" xfId="53" applyNumberFormat="1" applyFill="1" applyBorder="1" applyAlignment="1">
      <alignment horizontal="center"/>
      <protection/>
    </xf>
    <xf numFmtId="4" fontId="1" fillId="24" borderId="66" xfId="53" applyNumberFormat="1" applyFill="1" applyBorder="1" applyAlignment="1">
      <alignment horizontal="center"/>
      <protection/>
    </xf>
    <xf numFmtId="3" fontId="1" fillId="24" borderId="61" xfId="53" applyNumberFormat="1" applyFill="1" applyBorder="1" applyAlignment="1">
      <alignment horizontal="center"/>
      <protection/>
    </xf>
    <xf numFmtId="4" fontId="1" fillId="24" borderId="67" xfId="53" applyNumberFormat="1" applyFill="1" applyBorder="1" applyAlignment="1">
      <alignment horizontal="center"/>
      <protection/>
    </xf>
    <xf numFmtId="164" fontId="5" fillId="24" borderId="11" xfId="53" applyNumberFormat="1" applyFont="1" applyFill="1" applyBorder="1" applyAlignment="1">
      <alignment horizontal="center"/>
      <protection/>
    </xf>
    <xf numFmtId="3" fontId="1" fillId="24" borderId="24" xfId="53" applyNumberFormat="1" applyFill="1" applyBorder="1" applyAlignment="1">
      <alignment horizontal="center"/>
      <protection/>
    </xf>
    <xf numFmtId="3" fontId="1" fillId="24" borderId="66" xfId="53" applyNumberFormat="1" applyFill="1" applyBorder="1" applyAlignment="1">
      <alignment horizontal="center"/>
      <protection/>
    </xf>
    <xf numFmtId="4" fontId="2" fillId="24" borderId="64" xfId="53" applyNumberFormat="1" applyFont="1" applyFill="1" applyBorder="1" applyAlignment="1">
      <alignment horizontal="center"/>
      <protection/>
    </xf>
    <xf numFmtId="4" fontId="1" fillId="24" borderId="23" xfId="53" applyNumberFormat="1" applyFill="1" applyBorder="1" applyAlignment="1">
      <alignment horizontal="center" vertical="top" wrapText="1"/>
      <protection/>
    </xf>
    <xf numFmtId="4" fontId="1" fillId="24" borderId="61" xfId="53" applyNumberFormat="1" applyFill="1" applyBorder="1" applyAlignment="1">
      <alignment horizontal="center" vertical="top" wrapText="1"/>
      <protection/>
    </xf>
    <xf numFmtId="4" fontId="2" fillId="24" borderId="66" xfId="53" applyNumberFormat="1" applyFont="1" applyFill="1" applyBorder="1" applyAlignment="1">
      <alignment horizontal="center"/>
      <protection/>
    </xf>
    <xf numFmtId="4" fontId="2" fillId="24" borderId="11" xfId="53" applyNumberFormat="1" applyFont="1" applyFill="1" applyBorder="1" applyAlignment="1">
      <alignment horizontal="center"/>
      <protection/>
    </xf>
    <xf numFmtId="4" fontId="2" fillId="24" borderId="61" xfId="53" applyNumberFormat="1" applyFont="1" applyFill="1" applyBorder="1" applyAlignment="1">
      <alignment horizontal="center"/>
      <protection/>
    </xf>
    <xf numFmtId="0" fontId="2" fillId="24" borderId="37" xfId="53" applyFont="1" applyFill="1" applyBorder="1" applyAlignment="1">
      <alignment horizontal="center"/>
      <protection/>
    </xf>
    <xf numFmtId="0" fontId="1" fillId="24" borderId="20" xfId="53" applyFill="1" applyBorder="1" applyAlignment="1">
      <alignment horizontal="center"/>
      <protection/>
    </xf>
    <xf numFmtId="0" fontId="1" fillId="24" borderId="11" xfId="53" applyFill="1" applyBorder="1" applyAlignment="1">
      <alignment horizontal="center"/>
      <protection/>
    </xf>
    <xf numFmtId="4" fontId="1" fillId="24" borderId="18" xfId="53" applyNumberFormat="1" applyFill="1" applyBorder="1" applyAlignment="1">
      <alignment horizontal="center"/>
      <protection/>
    </xf>
    <xf numFmtId="4" fontId="1" fillId="24" borderId="25" xfId="53" applyNumberFormat="1" applyFill="1" applyBorder="1" applyAlignment="1">
      <alignment horizontal="center"/>
      <protection/>
    </xf>
    <xf numFmtId="4" fontId="2" fillId="24" borderId="68" xfId="53" applyNumberFormat="1" applyFont="1" applyFill="1" applyBorder="1" applyAlignment="1">
      <alignment horizontal="center"/>
      <protection/>
    </xf>
    <xf numFmtId="4" fontId="1" fillId="24" borderId="69" xfId="53" applyNumberFormat="1" applyFill="1" applyBorder="1" applyAlignment="1">
      <alignment horizontal="center"/>
      <protection/>
    </xf>
    <xf numFmtId="4" fontId="2" fillId="24" borderId="63" xfId="53" applyNumberFormat="1" applyFont="1" applyFill="1" applyBorder="1" applyAlignment="1">
      <alignment horizontal="center"/>
      <protection/>
    </xf>
    <xf numFmtId="4" fontId="1" fillId="24" borderId="70" xfId="53" applyNumberFormat="1" applyFill="1" applyBorder="1" applyAlignment="1">
      <alignment horizontal="center"/>
      <protection/>
    </xf>
    <xf numFmtId="0" fontId="1" fillId="24" borderId="13" xfId="53" applyFill="1" applyBorder="1" applyAlignment="1">
      <alignment horizontal="center"/>
      <protection/>
    </xf>
    <xf numFmtId="4" fontId="2" fillId="24" borderId="30" xfId="53" applyNumberFormat="1" applyFont="1" applyFill="1" applyBorder="1" applyAlignment="1">
      <alignment horizontal="center"/>
      <protection/>
    </xf>
    <xf numFmtId="4" fontId="1" fillId="24" borderId="13" xfId="53" applyNumberFormat="1" applyFill="1" applyBorder="1" applyAlignment="1">
      <alignment horizontal="center"/>
      <protection/>
    </xf>
    <xf numFmtId="4" fontId="2" fillId="24" borderId="47" xfId="53" applyNumberFormat="1" applyFont="1" applyFill="1" applyBorder="1" applyAlignment="1">
      <alignment horizontal="center"/>
      <protection/>
    </xf>
    <xf numFmtId="4" fontId="2" fillId="24" borderId="0" xfId="53" applyNumberFormat="1" applyFont="1" applyFill="1" applyBorder="1" applyAlignment="1">
      <alignment horizontal="center"/>
      <protection/>
    </xf>
    <xf numFmtId="0" fontId="0" fillId="0" borderId="71" xfId="0" applyBorder="1" applyAlignment="1">
      <alignment/>
    </xf>
    <xf numFmtId="4" fontId="1" fillId="24" borderId="20" xfId="53" applyNumberFormat="1" applyFont="1" applyFill="1" applyBorder="1" applyAlignment="1">
      <alignment horizontal="center"/>
      <protection/>
    </xf>
    <xf numFmtId="164" fontId="1" fillId="24" borderId="11" xfId="53" applyNumberFormat="1" applyFont="1" applyFill="1" applyBorder="1" applyAlignment="1">
      <alignment horizontal="center"/>
      <protection/>
    </xf>
    <xf numFmtId="164" fontId="1" fillId="24" borderId="23" xfId="53" applyNumberFormat="1" applyFont="1" applyFill="1" applyBorder="1" applyAlignment="1">
      <alignment horizontal="center"/>
      <protection/>
    </xf>
    <xf numFmtId="164" fontId="5" fillId="24" borderId="47" xfId="53" applyNumberFormat="1" applyFont="1" applyFill="1" applyBorder="1" applyAlignment="1">
      <alignment horizontal="center"/>
      <protection/>
    </xf>
    <xf numFmtId="164" fontId="5" fillId="24" borderId="24" xfId="53" applyNumberFormat="1" applyFont="1" applyFill="1" applyBorder="1" applyAlignment="1">
      <alignment horizontal="center"/>
      <protection/>
    </xf>
    <xf numFmtId="4" fontId="2" fillId="24" borderId="18" xfId="53" applyNumberFormat="1" applyFont="1" applyFill="1" applyBorder="1" applyAlignment="1">
      <alignment horizontal="center"/>
      <protection/>
    </xf>
    <xf numFmtId="165" fontId="1" fillId="24" borderId="20" xfId="53" applyNumberFormat="1" applyFont="1" applyFill="1" applyBorder="1" applyAlignment="1">
      <alignment horizontal="center"/>
      <protection/>
    </xf>
    <xf numFmtId="165" fontId="1" fillId="24" borderId="11" xfId="53" applyNumberFormat="1" applyFont="1" applyFill="1" applyBorder="1" applyAlignment="1">
      <alignment horizontal="center"/>
      <protection/>
    </xf>
    <xf numFmtId="164" fontId="5" fillId="24" borderId="72" xfId="53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3" fontId="1" fillId="24" borderId="11" xfId="53" applyNumberFormat="1" applyFill="1" applyBorder="1" applyAlignment="1">
      <alignment horizontal="center"/>
      <protection/>
    </xf>
    <xf numFmtId="0" fontId="0" fillId="0" borderId="13" xfId="0" applyBorder="1" applyAlignment="1">
      <alignment horizontal="center"/>
    </xf>
    <xf numFmtId="4" fontId="2" fillId="24" borderId="73" xfId="53" applyNumberFormat="1" applyFont="1" applyFill="1" applyBorder="1" applyAlignment="1">
      <alignment horizontal="center"/>
      <protection/>
    </xf>
    <xf numFmtId="164" fontId="5" fillId="24" borderId="74" xfId="53" applyNumberFormat="1" applyFont="1" applyFill="1" applyBorder="1" applyAlignment="1">
      <alignment horizontal="center"/>
      <protection/>
    </xf>
    <xf numFmtId="0" fontId="5" fillId="24" borderId="20" xfId="53" applyFont="1" applyFill="1" applyBorder="1" applyAlignment="1">
      <alignment horizontal="center"/>
      <protection/>
    </xf>
    <xf numFmtId="0" fontId="0" fillId="24" borderId="53" xfId="0" applyFill="1" applyBorder="1" applyAlignment="1">
      <alignment horizontal="center"/>
    </xf>
    <xf numFmtId="0" fontId="0" fillId="24" borderId="61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60" xfId="0" applyFill="1" applyBorder="1" applyAlignment="1">
      <alignment horizontal="center"/>
    </xf>
    <xf numFmtId="0" fontId="0" fillId="24" borderId="66" xfId="0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33" xfId="53" applyFont="1" applyFill="1" applyBorder="1" applyAlignment="1">
      <alignment horizontal="center" wrapText="1"/>
      <protection/>
    </xf>
    <xf numFmtId="0" fontId="1" fillId="24" borderId="26" xfId="53" applyFont="1" applyFill="1" applyBorder="1" applyAlignment="1">
      <alignment horizontal="center"/>
      <protection/>
    </xf>
    <xf numFmtId="0" fontId="19" fillId="0" borderId="33" xfId="0" applyFont="1" applyBorder="1" applyAlignment="1">
      <alignment horizontal="center"/>
    </xf>
    <xf numFmtId="0" fontId="2" fillId="24" borderId="0" xfId="53" applyFont="1" applyFill="1" applyBorder="1" applyAlignment="1">
      <alignment wrapText="1"/>
      <protection/>
    </xf>
    <xf numFmtId="0" fontId="19" fillId="0" borderId="0" xfId="0" applyFont="1" applyBorder="1" applyAlignment="1">
      <alignment horizontal="center"/>
    </xf>
    <xf numFmtId="0" fontId="2" fillId="24" borderId="33" xfId="53" applyFont="1" applyFill="1" applyBorder="1" applyAlignment="1">
      <alignment horizontal="center" vertical="top" wrapText="1"/>
      <protection/>
    </xf>
    <xf numFmtId="0" fontId="19" fillId="0" borderId="33" xfId="0" applyFont="1" applyBorder="1" applyAlignment="1">
      <alignment horizontal="center" vertical="top"/>
    </xf>
    <xf numFmtId="0" fontId="3" fillId="24" borderId="53" xfId="54" applyFont="1" applyFill="1" applyBorder="1" applyAlignment="1" applyProtection="1">
      <alignment horizontal="left" wrapText="1"/>
      <protection/>
    </xf>
    <xf numFmtId="0" fontId="1" fillId="24" borderId="11" xfId="53" applyFill="1" applyBorder="1" applyAlignment="1">
      <alignment horizontal="left" vertical="top" wrapText="1"/>
      <protection/>
    </xf>
    <xf numFmtId="0" fontId="1" fillId="24" borderId="12" xfId="53" applyFill="1" applyBorder="1" applyAlignment="1">
      <alignment horizontal="left" vertical="top" wrapText="1"/>
      <protection/>
    </xf>
    <xf numFmtId="0" fontId="1" fillId="24" borderId="34" xfId="53" applyFill="1" applyBorder="1" applyAlignment="1">
      <alignment horizontal="left" vertical="top" wrapText="1"/>
      <protection/>
    </xf>
    <xf numFmtId="0" fontId="2" fillId="24" borderId="56" xfId="53" applyFont="1" applyFill="1" applyBorder="1" applyAlignment="1">
      <alignment horizontal="center" vertical="top" wrapText="1"/>
      <protection/>
    </xf>
    <xf numFmtId="0" fontId="2" fillId="24" borderId="0" xfId="53" applyFont="1" applyFill="1" applyBorder="1" applyAlignment="1">
      <alignment horizontal="center" vertical="top" wrapText="1"/>
      <protection/>
    </xf>
    <xf numFmtId="0" fontId="1" fillId="24" borderId="11" xfId="53" applyFill="1" applyBorder="1" applyAlignment="1">
      <alignment vertical="top" wrapText="1"/>
      <protection/>
    </xf>
    <xf numFmtId="0" fontId="1" fillId="24" borderId="12" xfId="53" applyFill="1" applyBorder="1" applyAlignment="1">
      <alignment vertical="top" wrapText="1"/>
      <protection/>
    </xf>
    <xf numFmtId="0" fontId="1" fillId="24" borderId="34" xfId="53" applyFill="1" applyBorder="1" applyAlignment="1">
      <alignment vertical="top" wrapText="1"/>
      <protection/>
    </xf>
    <xf numFmtId="0" fontId="1" fillId="24" borderId="11" xfId="53" applyFill="1" applyBorder="1" applyAlignment="1">
      <alignment horizontal="left" wrapText="1"/>
      <protection/>
    </xf>
    <xf numFmtId="0" fontId="1" fillId="24" borderId="12" xfId="53" applyFill="1" applyBorder="1" applyAlignment="1">
      <alignment horizontal="left" wrapText="1"/>
      <protection/>
    </xf>
    <xf numFmtId="0" fontId="1" fillId="24" borderId="34" xfId="53" applyFill="1" applyBorder="1" applyAlignment="1">
      <alignment horizontal="left" wrapText="1"/>
      <protection/>
    </xf>
    <xf numFmtId="0" fontId="1" fillId="24" borderId="11" xfId="53" applyFill="1" applyBorder="1" applyAlignment="1">
      <alignment horizontal="left"/>
      <protection/>
    </xf>
    <xf numFmtId="0" fontId="1" fillId="24" borderId="12" xfId="53" applyFill="1" applyBorder="1" applyAlignment="1">
      <alignment horizontal="left"/>
      <protection/>
    </xf>
    <xf numFmtId="0" fontId="0" fillId="0" borderId="10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75" xfId="0" applyBorder="1" applyAlignment="1">
      <alignment horizontal="center" vertical="center" textRotation="90"/>
    </xf>
    <xf numFmtId="0" fontId="1" fillId="24" borderId="52" xfId="53" applyFill="1" applyBorder="1" applyAlignment="1">
      <alignment horizontal="center" vertical="center" textRotation="90"/>
      <protection/>
    </xf>
    <xf numFmtId="0" fontId="1" fillId="24" borderId="39" xfId="53" applyFill="1" applyBorder="1" applyAlignment="1">
      <alignment horizontal="center" vertical="center" textRotation="90"/>
      <protection/>
    </xf>
    <xf numFmtId="0" fontId="1" fillId="24" borderId="25" xfId="53" applyFill="1" applyBorder="1" applyAlignment="1">
      <alignment horizontal="center" vertical="center" textRotation="90"/>
      <protection/>
    </xf>
    <xf numFmtId="0" fontId="1" fillId="24" borderId="14" xfId="53" applyFont="1" applyFill="1" applyBorder="1" applyAlignment="1">
      <alignment horizontal="left" vertical="top" wrapText="1"/>
      <protection/>
    </xf>
    <xf numFmtId="0" fontId="1" fillId="24" borderId="47" xfId="53" applyFill="1" applyBorder="1" applyAlignment="1">
      <alignment horizontal="left" wrapText="1"/>
      <protection/>
    </xf>
    <xf numFmtId="0" fontId="1" fillId="24" borderId="15" xfId="53" applyFill="1" applyBorder="1" applyAlignment="1">
      <alignment horizontal="left" wrapText="1"/>
      <protection/>
    </xf>
    <xf numFmtId="0" fontId="1" fillId="24" borderId="41" xfId="53" applyFill="1" applyBorder="1" applyAlignment="1">
      <alignment horizontal="left" wrapText="1"/>
      <protection/>
    </xf>
    <xf numFmtId="0" fontId="1" fillId="24" borderId="13" xfId="53" applyFill="1" applyBorder="1" applyAlignment="1">
      <alignment horizontal="left" vertical="top" wrapText="1"/>
      <protection/>
    </xf>
    <xf numFmtId="0" fontId="1" fillId="24" borderId="14" xfId="53" applyFill="1" applyBorder="1" applyAlignment="1">
      <alignment horizontal="left" vertical="top" wrapText="1"/>
      <protection/>
    </xf>
    <xf numFmtId="0" fontId="1" fillId="24" borderId="32" xfId="53" applyFill="1" applyBorder="1" applyAlignment="1">
      <alignment horizontal="left" vertical="top" wrapText="1"/>
      <protection/>
    </xf>
    <xf numFmtId="0" fontId="1" fillId="24" borderId="11" xfId="53" applyFill="1" applyBorder="1" applyAlignment="1">
      <alignment horizontal="center"/>
      <protection/>
    </xf>
    <xf numFmtId="0" fontId="1" fillId="24" borderId="69" xfId="53" applyFill="1" applyBorder="1" applyAlignment="1">
      <alignment horizontal="center"/>
      <protection/>
    </xf>
    <xf numFmtId="0" fontId="1" fillId="24" borderId="47" xfId="53" applyFill="1" applyBorder="1" applyAlignment="1">
      <alignment horizontal="left" vertical="top" wrapText="1"/>
      <protection/>
    </xf>
    <xf numFmtId="0" fontId="1" fillId="24" borderId="15" xfId="53" applyFill="1" applyBorder="1" applyAlignment="1">
      <alignment horizontal="left" vertical="top" wrapText="1"/>
      <protection/>
    </xf>
    <xf numFmtId="0" fontId="1" fillId="24" borderId="65" xfId="53" applyFill="1" applyBorder="1" applyAlignment="1">
      <alignment horizontal="left" vertical="top" wrapText="1"/>
      <protection/>
    </xf>
    <xf numFmtId="0" fontId="1" fillId="24" borderId="27" xfId="53" applyFill="1" applyBorder="1" applyAlignment="1">
      <alignment horizontal="left" vertical="top" wrapText="1"/>
      <protection/>
    </xf>
    <xf numFmtId="0" fontId="1" fillId="24" borderId="76" xfId="53" applyFill="1" applyBorder="1" applyAlignment="1">
      <alignment horizontal="left" vertical="top" wrapText="1"/>
      <protection/>
    </xf>
    <xf numFmtId="0" fontId="1" fillId="24" borderId="20" xfId="53" applyFill="1" applyBorder="1" applyAlignment="1">
      <alignment horizontal="left" vertical="top" wrapText="1"/>
      <protection/>
    </xf>
    <xf numFmtId="0" fontId="1" fillId="24" borderId="21" xfId="53" applyFill="1" applyBorder="1" applyAlignment="1">
      <alignment horizontal="left" vertical="top" wrapText="1"/>
      <protection/>
    </xf>
    <xf numFmtId="0" fontId="1" fillId="24" borderId="38" xfId="53" applyFill="1" applyBorder="1" applyAlignment="1">
      <alignment horizontal="left" vertical="top" wrapText="1"/>
      <protection/>
    </xf>
    <xf numFmtId="0" fontId="3" fillId="24" borderId="11" xfId="54" applyFont="1" applyFill="1" applyBorder="1" applyAlignment="1" applyProtection="1">
      <alignment horizontal="left" wrapText="1"/>
      <protection/>
    </xf>
    <xf numFmtId="0" fontId="1" fillId="24" borderId="47" xfId="53" applyFill="1" applyBorder="1" applyAlignment="1">
      <alignment vertical="top" wrapText="1"/>
      <protection/>
    </xf>
    <xf numFmtId="0" fontId="1" fillId="24" borderId="15" xfId="53" applyFill="1" applyBorder="1" applyAlignment="1">
      <alignment vertical="top" wrapText="1"/>
      <protection/>
    </xf>
    <xf numFmtId="0" fontId="1" fillId="24" borderId="41" xfId="53" applyFill="1" applyBorder="1" applyAlignment="1">
      <alignment vertical="top" wrapText="1"/>
      <protection/>
    </xf>
    <xf numFmtId="0" fontId="1" fillId="24" borderId="0" xfId="53" applyFont="1" applyFill="1" applyBorder="1" applyAlignment="1">
      <alignment horizontal="left" vertical="top" wrapText="1"/>
      <protection/>
    </xf>
    <xf numFmtId="0" fontId="1" fillId="24" borderId="19" xfId="53" applyFont="1" applyFill="1" applyBorder="1" applyAlignment="1">
      <alignment horizontal="left" vertical="top" wrapText="1"/>
      <protection/>
    </xf>
    <xf numFmtId="0" fontId="1" fillId="24" borderId="33" xfId="53" applyFont="1" applyFill="1" applyBorder="1" applyAlignment="1">
      <alignment horizontal="left" vertical="center"/>
      <protection/>
    </xf>
    <xf numFmtId="0" fontId="1" fillId="24" borderId="11" xfId="53" applyFont="1" applyFill="1" applyBorder="1" applyAlignment="1">
      <alignment horizontal="left" vertical="center"/>
      <protection/>
    </xf>
    <xf numFmtId="0" fontId="1" fillId="24" borderId="12" xfId="53" applyFont="1" applyFill="1" applyBorder="1" applyAlignment="1">
      <alignment horizontal="left" vertical="center"/>
      <protection/>
    </xf>
    <xf numFmtId="0" fontId="1" fillId="24" borderId="34" xfId="53" applyFont="1" applyFill="1" applyBorder="1" applyAlignment="1">
      <alignment horizontal="left" vertical="center"/>
      <protection/>
    </xf>
    <xf numFmtId="0" fontId="1" fillId="24" borderId="0" xfId="53" applyFill="1" applyBorder="1" applyAlignment="1">
      <alignment vertical="top" wrapText="1"/>
      <protection/>
    </xf>
    <xf numFmtId="0" fontId="1" fillId="24" borderId="53" xfId="53" applyFont="1" applyFill="1" applyBorder="1" applyAlignment="1">
      <alignment horizontal="center" wrapText="1"/>
      <protection/>
    </xf>
    <xf numFmtId="0" fontId="1" fillId="24" borderId="12" xfId="53" applyFont="1" applyFill="1" applyBorder="1" applyAlignment="1">
      <alignment horizontal="center" wrapText="1"/>
      <protection/>
    </xf>
    <xf numFmtId="0" fontId="1" fillId="24" borderId="34" xfId="53" applyFont="1" applyFill="1" applyBorder="1" applyAlignment="1">
      <alignment horizontal="center" wrapText="1"/>
      <protection/>
    </xf>
    <xf numFmtId="0" fontId="1" fillId="24" borderId="53" xfId="53" applyFont="1" applyFill="1" applyBorder="1" applyAlignment="1">
      <alignment horizontal="left" wrapText="1"/>
      <protection/>
    </xf>
    <xf numFmtId="0" fontId="1" fillId="24" borderId="12" xfId="53" applyFont="1" applyFill="1" applyBorder="1" applyAlignment="1">
      <alignment horizontal="left" wrapText="1"/>
      <protection/>
    </xf>
    <xf numFmtId="0" fontId="1" fillId="24" borderId="34" xfId="53" applyFont="1" applyFill="1" applyBorder="1" applyAlignment="1">
      <alignment horizontal="left" wrapText="1"/>
      <protection/>
    </xf>
    <xf numFmtId="0" fontId="2" fillId="24" borderId="54" xfId="53" applyFont="1" applyFill="1" applyBorder="1" applyAlignment="1">
      <alignment horizontal="center" wrapText="1"/>
      <protection/>
    </xf>
    <xf numFmtId="0" fontId="2" fillId="24" borderId="14" xfId="53" applyFont="1" applyFill="1" applyBorder="1" applyAlignment="1">
      <alignment horizontal="center" wrapText="1"/>
      <protection/>
    </xf>
    <xf numFmtId="0" fontId="2" fillId="24" borderId="32" xfId="53" applyFont="1" applyFill="1" applyBorder="1" applyAlignment="1">
      <alignment horizontal="center" wrapText="1"/>
      <protection/>
    </xf>
    <xf numFmtId="0" fontId="1" fillId="24" borderId="54" xfId="53" applyFont="1" applyFill="1" applyBorder="1" applyAlignment="1">
      <alignment horizontal="center" wrapText="1"/>
      <protection/>
    </xf>
    <xf numFmtId="0" fontId="1" fillId="24" borderId="14" xfId="53" applyFont="1" applyFill="1" applyBorder="1" applyAlignment="1">
      <alignment horizontal="center" wrapText="1"/>
      <protection/>
    </xf>
    <xf numFmtId="0" fontId="1" fillId="24" borderId="32" xfId="53" applyFont="1" applyFill="1" applyBorder="1" applyAlignment="1">
      <alignment horizontal="center" wrapText="1"/>
      <protection/>
    </xf>
    <xf numFmtId="0" fontId="1" fillId="24" borderId="54" xfId="53" applyFont="1" applyFill="1" applyBorder="1" applyAlignment="1">
      <alignment horizontal="center"/>
      <protection/>
    </xf>
    <xf numFmtId="0" fontId="1" fillId="24" borderId="32" xfId="53" applyFont="1" applyFill="1" applyBorder="1" applyAlignment="1">
      <alignment horizontal="center"/>
      <protection/>
    </xf>
    <xf numFmtId="0" fontId="1" fillId="24" borderId="53" xfId="53" applyFont="1" applyFill="1" applyBorder="1" applyAlignment="1">
      <alignment horizontal="center"/>
      <protection/>
    </xf>
    <xf numFmtId="0" fontId="1" fillId="24" borderId="34" xfId="53" applyFont="1" applyFill="1" applyBorder="1" applyAlignment="1">
      <alignment horizontal="center"/>
      <protection/>
    </xf>
    <xf numFmtId="0" fontId="1" fillId="24" borderId="53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wrapText="1"/>
      <protection/>
    </xf>
    <xf numFmtId="0" fontId="1" fillId="24" borderId="34" xfId="53" applyFont="1" applyFill="1" applyBorder="1" applyAlignment="1">
      <alignment wrapText="1"/>
      <protection/>
    </xf>
    <xf numFmtId="0" fontId="2" fillId="24" borderId="53" xfId="53" applyFont="1" applyFill="1" applyBorder="1" applyAlignment="1">
      <alignment horizontal="center"/>
      <protection/>
    </xf>
    <xf numFmtId="0" fontId="2" fillId="24" borderId="12" xfId="53" applyFont="1" applyFill="1" applyBorder="1" applyAlignment="1">
      <alignment horizontal="center"/>
      <protection/>
    </xf>
    <xf numFmtId="0" fontId="2" fillId="24" borderId="34" xfId="53" applyFont="1" applyFill="1" applyBorder="1" applyAlignment="1">
      <alignment horizontal="center"/>
      <protection/>
    </xf>
    <xf numFmtId="0" fontId="1" fillId="24" borderId="58" xfId="53" applyFont="1" applyFill="1" applyBorder="1" applyAlignment="1">
      <alignment horizontal="center"/>
      <protection/>
    </xf>
    <xf numFmtId="0" fontId="1" fillId="24" borderId="27" xfId="53" applyFont="1" applyFill="1" applyBorder="1" applyAlignment="1">
      <alignment horizontal="center"/>
      <protection/>
    </xf>
    <xf numFmtId="0" fontId="1" fillId="24" borderId="76" xfId="53" applyFont="1" applyFill="1" applyBorder="1" applyAlignment="1">
      <alignment horizontal="center"/>
      <protection/>
    </xf>
    <xf numFmtId="0" fontId="2" fillId="24" borderId="58" xfId="53" applyFont="1" applyFill="1" applyBorder="1" applyAlignment="1">
      <alignment horizontal="center" vertical="top" wrapText="1"/>
      <protection/>
    </xf>
    <xf numFmtId="0" fontId="2" fillId="24" borderId="27" xfId="53" applyFont="1" applyFill="1" applyBorder="1" applyAlignment="1">
      <alignment horizontal="center" vertical="top" wrapText="1"/>
      <protection/>
    </xf>
    <xf numFmtId="0" fontId="2" fillId="24" borderId="76" xfId="53" applyFont="1" applyFill="1" applyBorder="1" applyAlignment="1">
      <alignment horizontal="center" vertical="top" wrapText="1"/>
      <protection/>
    </xf>
    <xf numFmtId="0" fontId="2" fillId="24" borderId="54" xfId="53" applyFont="1" applyFill="1" applyBorder="1" applyAlignment="1">
      <alignment horizontal="center" vertical="top" wrapText="1"/>
      <protection/>
    </xf>
    <xf numFmtId="0" fontId="2" fillId="24" borderId="14" xfId="53" applyFont="1" applyFill="1" applyBorder="1" applyAlignment="1">
      <alignment horizontal="center" vertical="top" wrapText="1"/>
      <protection/>
    </xf>
    <xf numFmtId="0" fontId="2" fillId="24" borderId="32" xfId="53" applyFont="1" applyFill="1" applyBorder="1" applyAlignment="1">
      <alignment horizontal="center" vertical="top" wrapText="1"/>
      <protection/>
    </xf>
    <xf numFmtId="0" fontId="2" fillId="24" borderId="35" xfId="53" applyFont="1" applyFill="1" applyBorder="1" applyAlignment="1">
      <alignment horizontal="center" vertical="top" wrapText="1"/>
      <protection/>
    </xf>
    <xf numFmtId="0" fontId="2" fillId="24" borderId="26" xfId="53" applyFont="1" applyFill="1" applyBorder="1" applyAlignment="1">
      <alignment horizontal="center" vertical="top" wrapText="1"/>
      <protection/>
    </xf>
    <xf numFmtId="0" fontId="2" fillId="24" borderId="33" xfId="53" applyFont="1" applyFill="1" applyBorder="1" applyAlignment="1">
      <alignment horizontal="center" wrapText="1"/>
      <protection/>
    </xf>
    <xf numFmtId="0" fontId="2" fillId="24" borderId="53" xfId="53" applyFont="1" applyFill="1" applyBorder="1" applyAlignment="1">
      <alignment horizontal="center" wrapText="1"/>
      <protection/>
    </xf>
    <xf numFmtId="0" fontId="2" fillId="24" borderId="12" xfId="53" applyFont="1" applyFill="1" applyBorder="1" applyAlignment="1">
      <alignment horizontal="center" wrapText="1"/>
      <protection/>
    </xf>
    <xf numFmtId="0" fontId="2" fillId="24" borderId="34" xfId="53" applyFont="1" applyFill="1" applyBorder="1" applyAlignment="1">
      <alignment horizontal="center" wrapText="1"/>
      <protection/>
    </xf>
    <xf numFmtId="0" fontId="2" fillId="24" borderId="53" xfId="53" applyFont="1" applyFill="1" applyBorder="1" applyAlignment="1">
      <alignment horizontal="center" vertical="top" wrapText="1"/>
      <protection/>
    </xf>
    <xf numFmtId="0" fontId="2" fillId="24" borderId="12" xfId="53" applyFont="1" applyFill="1" applyBorder="1" applyAlignment="1">
      <alignment horizontal="center" vertical="top" wrapText="1"/>
      <protection/>
    </xf>
    <xf numFmtId="0" fontId="2" fillId="24" borderId="34" xfId="53" applyFont="1" applyFill="1" applyBorder="1" applyAlignment="1">
      <alignment horizontal="center" vertical="top" wrapText="1"/>
      <protection/>
    </xf>
    <xf numFmtId="0" fontId="2" fillId="24" borderId="76" xfId="53" applyFont="1" applyFill="1" applyBorder="1" applyAlignment="1">
      <alignment horizontal="center" wrapText="1"/>
      <protection/>
    </xf>
    <xf numFmtId="0" fontId="14" fillId="0" borderId="5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5"/>
  <sheetViews>
    <sheetView tabSelected="1" zoomScalePageLayoutView="0" workbookViewId="0" topLeftCell="A1">
      <selection activeCell="J233" sqref="J233"/>
    </sheetView>
  </sheetViews>
  <sheetFormatPr defaultColWidth="9.140625" defaultRowHeight="15"/>
  <cols>
    <col min="4" max="4" width="26.421875" style="0" customWidth="1"/>
    <col min="5" max="5" width="11.421875" style="0" customWidth="1"/>
    <col min="6" max="6" width="15.140625" style="0" customWidth="1"/>
    <col min="7" max="7" width="14.140625" style="0" customWidth="1"/>
    <col min="8" max="8" width="15.00390625" style="0" customWidth="1"/>
    <col min="9" max="9" width="11.421875" style="0" bestFit="1" customWidth="1"/>
  </cols>
  <sheetData>
    <row r="1" spans="1:6" ht="15">
      <c r="A1" s="9"/>
      <c r="B1" s="2"/>
      <c r="C1" s="2"/>
      <c r="D1" s="2"/>
      <c r="E1" s="2"/>
      <c r="F1" s="33"/>
    </row>
    <row r="2" spans="1:6" ht="15">
      <c r="A2" s="9"/>
      <c r="B2" s="2"/>
      <c r="C2" s="2"/>
      <c r="D2" s="2"/>
      <c r="E2" s="2"/>
      <c r="F2" s="33"/>
    </row>
    <row r="3" spans="1:8" ht="45" customHeight="1">
      <c r="A3" s="271" t="s">
        <v>307</v>
      </c>
      <c r="B3" s="272"/>
      <c r="C3" s="272"/>
      <c r="D3" s="272"/>
      <c r="E3" s="272"/>
      <c r="F3" s="272"/>
      <c r="G3" s="272"/>
      <c r="H3" s="272"/>
    </row>
    <row r="4" spans="1:8" ht="78" customHeight="1">
      <c r="A4" s="288" t="s">
        <v>135</v>
      </c>
      <c r="B4" s="288"/>
      <c r="C4" s="288"/>
      <c r="D4" s="288"/>
      <c r="E4" s="288"/>
      <c r="F4" s="288"/>
      <c r="G4" s="288"/>
      <c r="H4" s="288"/>
    </row>
    <row r="5" spans="1:8" ht="78" customHeight="1" thickBot="1">
      <c r="A5" s="288" t="s">
        <v>289</v>
      </c>
      <c r="B5" s="288"/>
      <c r="C5" s="288"/>
      <c r="D5" s="288"/>
      <c r="E5" s="288"/>
      <c r="F5" s="288"/>
      <c r="G5" s="288"/>
      <c r="H5" s="288"/>
    </row>
    <row r="6" spans="1:8" ht="45.75" thickBot="1">
      <c r="A6" s="188" t="s">
        <v>12</v>
      </c>
      <c r="B6" s="156"/>
      <c r="C6" s="156"/>
      <c r="D6" s="156"/>
      <c r="E6" s="157" t="s">
        <v>13</v>
      </c>
      <c r="F6" s="159" t="s">
        <v>287</v>
      </c>
      <c r="G6" s="201" t="s">
        <v>288</v>
      </c>
      <c r="H6" s="202" t="s">
        <v>294</v>
      </c>
    </row>
    <row r="7" spans="1:8" ht="15">
      <c r="A7" s="14" t="s">
        <v>33</v>
      </c>
      <c r="B7" s="15"/>
      <c r="C7" s="15"/>
      <c r="D7" s="52"/>
      <c r="E7" s="49" t="s">
        <v>34</v>
      </c>
      <c r="F7" s="160">
        <v>249.95</v>
      </c>
      <c r="G7" s="203">
        <v>115.58</v>
      </c>
      <c r="H7" s="204">
        <v>107.83</v>
      </c>
    </row>
    <row r="8" spans="1:8" ht="15">
      <c r="A8" s="3" t="s">
        <v>35</v>
      </c>
      <c r="B8" s="4"/>
      <c r="C8" s="4"/>
      <c r="D8" s="35"/>
      <c r="E8" s="38" t="s">
        <v>34</v>
      </c>
      <c r="F8" s="161">
        <v>0</v>
      </c>
      <c r="G8" s="179">
        <v>0</v>
      </c>
      <c r="H8" s="51">
        <v>0</v>
      </c>
    </row>
    <row r="9" spans="1:8" ht="15.75" thickBot="1">
      <c r="A9" s="3" t="s">
        <v>36</v>
      </c>
      <c r="B9" s="4"/>
      <c r="C9" s="4"/>
      <c r="D9" s="35"/>
      <c r="E9" s="38" t="s">
        <v>34</v>
      </c>
      <c r="F9" s="162">
        <v>212.97</v>
      </c>
      <c r="G9" s="205"/>
      <c r="H9" s="65">
        <v>103.5</v>
      </c>
    </row>
    <row r="10" spans="1:8" ht="15">
      <c r="A10" s="45" t="s">
        <v>14</v>
      </c>
      <c r="B10" s="15"/>
      <c r="C10" s="15"/>
      <c r="D10" s="15"/>
      <c r="E10" s="103" t="s">
        <v>129</v>
      </c>
      <c r="F10" s="163">
        <f>F11+F13+F15</f>
        <v>215.97000000000003</v>
      </c>
      <c r="G10" s="209">
        <f>G11+G13+G15</f>
        <v>100.55</v>
      </c>
      <c r="H10" s="66">
        <f>H11+H13+H15</f>
        <v>93.80999999999999</v>
      </c>
    </row>
    <row r="11" spans="1:8" ht="15">
      <c r="A11" s="5" t="s">
        <v>0</v>
      </c>
      <c r="B11" s="6"/>
      <c r="C11" s="6"/>
      <c r="D11" s="6"/>
      <c r="E11" s="38" t="s">
        <v>34</v>
      </c>
      <c r="F11" s="161">
        <v>169.21</v>
      </c>
      <c r="G11" s="207">
        <v>84.75</v>
      </c>
      <c r="H11" s="51">
        <v>83.13</v>
      </c>
    </row>
    <row r="12" spans="1:8" ht="15">
      <c r="A12" s="80" t="s">
        <v>81</v>
      </c>
      <c r="B12" s="81"/>
      <c r="C12" s="81"/>
      <c r="D12" s="81"/>
      <c r="E12" s="82" t="s">
        <v>34</v>
      </c>
      <c r="F12" s="164">
        <v>10.87</v>
      </c>
      <c r="G12" s="207"/>
      <c r="H12" s="51">
        <v>6.02</v>
      </c>
    </row>
    <row r="13" spans="1:8" ht="15">
      <c r="A13" s="5" t="s">
        <v>3</v>
      </c>
      <c r="B13" s="6"/>
      <c r="C13" s="6"/>
      <c r="D13" s="6"/>
      <c r="E13" s="38" t="s">
        <v>34</v>
      </c>
      <c r="F13" s="161">
        <v>9.87</v>
      </c>
      <c r="G13" s="207">
        <v>4.85</v>
      </c>
      <c r="H13" s="51">
        <v>4.35</v>
      </c>
    </row>
    <row r="14" spans="1:8" s="127" customFormat="1" ht="15">
      <c r="A14" s="80" t="s">
        <v>81</v>
      </c>
      <c r="B14" s="83"/>
      <c r="C14" s="83"/>
      <c r="D14" s="84"/>
      <c r="E14" s="82" t="s">
        <v>34</v>
      </c>
      <c r="F14" s="165">
        <v>8.48</v>
      </c>
      <c r="G14" s="207"/>
      <c r="H14" s="51">
        <v>3.78</v>
      </c>
    </row>
    <row r="15" spans="1:8" ht="15">
      <c r="A15" s="5" t="s">
        <v>4</v>
      </c>
      <c r="B15" s="6"/>
      <c r="C15" s="6"/>
      <c r="D15" s="6"/>
      <c r="E15" s="38" t="s">
        <v>34</v>
      </c>
      <c r="F15" s="161">
        <v>36.89</v>
      </c>
      <c r="G15" s="207">
        <v>10.95</v>
      </c>
      <c r="H15" s="51">
        <v>6.33</v>
      </c>
    </row>
    <row r="16" spans="1:8" ht="15.75" thickBot="1">
      <c r="A16" s="85" t="s">
        <v>81</v>
      </c>
      <c r="B16" s="86"/>
      <c r="C16" s="86"/>
      <c r="D16" s="86"/>
      <c r="E16" s="87" t="s">
        <v>129</v>
      </c>
      <c r="F16" s="166">
        <v>35.25</v>
      </c>
      <c r="G16" s="210"/>
      <c r="H16" s="119">
        <v>15.16</v>
      </c>
    </row>
    <row r="17" spans="1:8" ht="15">
      <c r="A17" s="76" t="s">
        <v>37</v>
      </c>
      <c r="B17" s="77"/>
      <c r="C17" s="77"/>
      <c r="D17" s="78"/>
      <c r="E17" s="39" t="s">
        <v>34</v>
      </c>
      <c r="F17" s="167">
        <v>33.98</v>
      </c>
      <c r="G17" s="211">
        <v>15.02</v>
      </c>
      <c r="H17" s="206">
        <v>14.02</v>
      </c>
    </row>
    <row r="18" spans="1:8" ht="30" customHeight="1">
      <c r="A18" s="268" t="s">
        <v>38</v>
      </c>
      <c r="B18" s="269"/>
      <c r="C18" s="269"/>
      <c r="D18" s="270"/>
      <c r="E18" s="37" t="s">
        <v>39</v>
      </c>
      <c r="F18" s="162">
        <v>10.1</v>
      </c>
      <c r="G18" s="179">
        <v>10.1</v>
      </c>
      <c r="H18" s="51">
        <v>10.1</v>
      </c>
    </row>
    <row r="19" spans="1:8" ht="15">
      <c r="A19" s="268" t="s">
        <v>40</v>
      </c>
      <c r="B19" s="269"/>
      <c r="C19" s="269"/>
      <c r="D19" s="270"/>
      <c r="E19" s="37" t="s">
        <v>41</v>
      </c>
      <c r="F19" s="162">
        <v>12</v>
      </c>
      <c r="G19" s="179">
        <v>12</v>
      </c>
      <c r="H19" s="51">
        <v>12</v>
      </c>
    </row>
    <row r="20" spans="1:8" ht="15">
      <c r="A20" s="268" t="s">
        <v>42</v>
      </c>
      <c r="B20" s="269"/>
      <c r="C20" s="269"/>
      <c r="D20" s="270"/>
      <c r="E20" s="37" t="s">
        <v>41</v>
      </c>
      <c r="F20" s="162">
        <v>1</v>
      </c>
      <c r="G20" s="213">
        <v>1</v>
      </c>
      <c r="H20" s="117">
        <v>1</v>
      </c>
    </row>
    <row r="21" spans="1:8" ht="15">
      <c r="A21" s="267" t="s">
        <v>43</v>
      </c>
      <c r="B21" s="61"/>
      <c r="C21" s="61"/>
      <c r="D21" s="62"/>
      <c r="E21" s="37" t="s">
        <v>44</v>
      </c>
      <c r="F21" s="162">
        <v>9</v>
      </c>
      <c r="G21" s="213">
        <v>9</v>
      </c>
      <c r="H21" s="117">
        <v>9</v>
      </c>
    </row>
    <row r="22" spans="1:8" ht="15">
      <c r="A22" s="268" t="s">
        <v>45</v>
      </c>
      <c r="B22" s="269"/>
      <c r="C22" s="269"/>
      <c r="D22" s="270"/>
      <c r="E22" s="37" t="s">
        <v>46</v>
      </c>
      <c r="F22" s="162">
        <v>737.61</v>
      </c>
      <c r="G22" s="179">
        <v>311.72</v>
      </c>
      <c r="H22" s="51">
        <v>419.35</v>
      </c>
    </row>
    <row r="23" spans="1:8" ht="15">
      <c r="A23" s="268" t="s">
        <v>124</v>
      </c>
      <c r="B23" s="269"/>
      <c r="C23" s="269"/>
      <c r="D23" s="270"/>
      <c r="E23" s="38" t="s">
        <v>34</v>
      </c>
      <c r="F23" s="168" t="s">
        <v>104</v>
      </c>
      <c r="G23" s="215" t="s">
        <v>104</v>
      </c>
      <c r="H23" s="94" t="s">
        <v>104</v>
      </c>
    </row>
    <row r="24" spans="1:8" ht="15">
      <c r="A24" s="273" t="s">
        <v>47</v>
      </c>
      <c r="B24" s="274"/>
      <c r="C24" s="274"/>
      <c r="D24" s="275"/>
      <c r="E24" s="38" t="s">
        <v>50</v>
      </c>
      <c r="F24" s="162">
        <v>19</v>
      </c>
      <c r="G24" s="179"/>
      <c r="H24" s="117">
        <v>5</v>
      </c>
    </row>
    <row r="25" spans="1:8" ht="15">
      <c r="A25" s="273" t="s">
        <v>49</v>
      </c>
      <c r="B25" s="274"/>
      <c r="C25" s="274"/>
      <c r="D25" s="275"/>
      <c r="E25" s="38" t="s">
        <v>48</v>
      </c>
      <c r="F25" s="161">
        <v>1.88</v>
      </c>
      <c r="G25" s="179"/>
      <c r="H25" s="51">
        <v>0.49</v>
      </c>
    </row>
    <row r="26" spans="1:8" ht="30.75" customHeight="1">
      <c r="A26" s="273" t="s">
        <v>52</v>
      </c>
      <c r="B26" s="274"/>
      <c r="C26" s="274"/>
      <c r="D26" s="275"/>
      <c r="E26" s="38" t="s">
        <v>53</v>
      </c>
      <c r="F26" s="162">
        <v>0</v>
      </c>
      <c r="G26" s="179"/>
      <c r="H26" s="117">
        <v>0</v>
      </c>
    </row>
    <row r="27" spans="1:8" ht="15">
      <c r="A27" s="273" t="s">
        <v>51</v>
      </c>
      <c r="B27" s="274"/>
      <c r="C27" s="274"/>
      <c r="D27" s="275"/>
      <c r="E27" s="37" t="s">
        <v>44</v>
      </c>
      <c r="F27" s="162">
        <v>0</v>
      </c>
      <c r="G27" s="179"/>
      <c r="H27" s="117">
        <v>0</v>
      </c>
    </row>
    <row r="28" spans="1:8" ht="15" hidden="1">
      <c r="A28" s="1"/>
      <c r="B28" s="2"/>
      <c r="C28" s="2"/>
      <c r="D28" s="2"/>
      <c r="E28" s="40"/>
      <c r="F28" s="169"/>
      <c r="G28" s="179"/>
      <c r="H28" s="51"/>
    </row>
    <row r="29" spans="1:8" ht="30" customHeight="1">
      <c r="A29" s="273" t="s">
        <v>54</v>
      </c>
      <c r="B29" s="274"/>
      <c r="C29" s="274"/>
      <c r="D29" s="275"/>
      <c r="E29" s="38" t="s">
        <v>50</v>
      </c>
      <c r="F29" s="162">
        <v>53</v>
      </c>
      <c r="G29" s="179"/>
      <c r="H29" s="117">
        <v>0</v>
      </c>
    </row>
    <row r="30" spans="1:8" ht="15">
      <c r="A30" s="273" t="s">
        <v>55</v>
      </c>
      <c r="B30" s="274"/>
      <c r="C30" s="274"/>
      <c r="D30" s="275"/>
      <c r="E30" s="38" t="s">
        <v>50</v>
      </c>
      <c r="F30" s="162">
        <v>53</v>
      </c>
      <c r="G30" s="179"/>
      <c r="H30" s="117">
        <v>0</v>
      </c>
    </row>
    <row r="31" spans="1:8" ht="15">
      <c r="A31" s="315" t="s">
        <v>56</v>
      </c>
      <c r="B31" s="315"/>
      <c r="C31" s="315"/>
      <c r="D31" s="315"/>
      <c r="E31" s="53"/>
      <c r="F31" s="170"/>
      <c r="G31" s="213">
        <v>77</v>
      </c>
      <c r="H31" s="117">
        <v>0</v>
      </c>
    </row>
    <row r="32" spans="1:8" ht="15">
      <c r="A32" s="1" t="s">
        <v>57</v>
      </c>
      <c r="B32" s="2"/>
      <c r="C32" s="2"/>
      <c r="D32" s="2"/>
      <c r="E32" s="40"/>
      <c r="F32" s="171">
        <v>16</v>
      </c>
      <c r="G32" s="213">
        <v>18</v>
      </c>
      <c r="H32" s="117">
        <v>0</v>
      </c>
    </row>
    <row r="33" spans="1:8" ht="15">
      <c r="A33" s="1" t="s">
        <v>58</v>
      </c>
      <c r="B33" s="2"/>
      <c r="C33" s="2"/>
      <c r="D33" s="2"/>
      <c r="E33" s="40"/>
      <c r="F33" s="171">
        <v>16</v>
      </c>
      <c r="G33" s="213">
        <v>18</v>
      </c>
      <c r="H33" s="117">
        <v>0</v>
      </c>
    </row>
    <row r="34" spans="1:8" ht="15">
      <c r="A34" s="1" t="s">
        <v>130</v>
      </c>
      <c r="B34" s="2"/>
      <c r="C34" s="2"/>
      <c r="D34" s="2"/>
      <c r="E34" s="40"/>
      <c r="F34" s="171">
        <v>0</v>
      </c>
      <c r="G34" s="179"/>
      <c r="H34" s="117">
        <v>0</v>
      </c>
    </row>
    <row r="35" spans="1:8" ht="15">
      <c r="A35" s="1" t="s">
        <v>131</v>
      </c>
      <c r="B35" s="2"/>
      <c r="C35" s="2"/>
      <c r="D35" s="2"/>
      <c r="E35" s="40"/>
      <c r="F35" s="171">
        <v>0</v>
      </c>
      <c r="G35" s="179"/>
      <c r="H35" s="117">
        <v>0</v>
      </c>
    </row>
    <row r="36" spans="1:8" ht="15">
      <c r="A36" s="1" t="s">
        <v>132</v>
      </c>
      <c r="B36" s="2"/>
      <c r="C36" s="2"/>
      <c r="D36" s="2"/>
      <c r="E36" s="40"/>
      <c r="F36" s="171">
        <v>0</v>
      </c>
      <c r="G36" s="179"/>
      <c r="H36" s="117">
        <v>0</v>
      </c>
    </row>
    <row r="37" spans="1:8" ht="15">
      <c r="A37" s="1" t="s">
        <v>59</v>
      </c>
      <c r="B37" s="2"/>
      <c r="C37" s="2"/>
      <c r="D37" s="2"/>
      <c r="E37" s="40"/>
      <c r="F37" s="171">
        <v>25</v>
      </c>
      <c r="G37" s="213">
        <v>31</v>
      </c>
      <c r="H37" s="117">
        <v>0</v>
      </c>
    </row>
    <row r="38" spans="1:8" ht="15.75" thickBot="1">
      <c r="A38" s="1" t="s">
        <v>60</v>
      </c>
      <c r="B38" s="2"/>
      <c r="C38" s="2"/>
      <c r="D38" s="2"/>
      <c r="E38" s="40"/>
      <c r="F38" s="171">
        <v>25</v>
      </c>
      <c r="G38" s="217">
        <v>31</v>
      </c>
      <c r="H38" s="216">
        <v>0</v>
      </c>
    </row>
    <row r="39" spans="1:8" ht="15.75" thickBot="1">
      <c r="A39" s="30" t="s">
        <v>15</v>
      </c>
      <c r="B39" s="27"/>
      <c r="C39" s="27"/>
      <c r="D39" s="27"/>
      <c r="E39" s="75" t="s">
        <v>16</v>
      </c>
      <c r="F39" s="172">
        <v>3500.06</v>
      </c>
      <c r="G39" s="218">
        <v>1790.11</v>
      </c>
      <c r="H39" s="107">
        <v>1674.84</v>
      </c>
    </row>
    <row r="40" spans="1:8" ht="15">
      <c r="A40" s="45" t="s">
        <v>17</v>
      </c>
      <c r="B40" s="15"/>
      <c r="C40" s="15"/>
      <c r="D40" s="52"/>
      <c r="E40" s="49"/>
      <c r="F40" s="173"/>
      <c r="G40" s="211"/>
      <c r="H40" s="206"/>
    </row>
    <row r="41" spans="1:8" ht="15">
      <c r="A41" s="76" t="s">
        <v>122</v>
      </c>
      <c r="B41" s="6"/>
      <c r="C41" s="6"/>
      <c r="D41" s="6"/>
      <c r="E41" s="38" t="s">
        <v>16</v>
      </c>
      <c r="F41" s="173" t="s">
        <v>70</v>
      </c>
      <c r="G41" s="179" t="s">
        <v>70</v>
      </c>
      <c r="H41" s="51" t="s">
        <v>70</v>
      </c>
    </row>
    <row r="42" spans="1:8" ht="15">
      <c r="A42" s="1" t="s">
        <v>18</v>
      </c>
      <c r="B42" s="2"/>
      <c r="C42" s="2"/>
      <c r="D42" s="2"/>
      <c r="E42" s="38" t="s">
        <v>16</v>
      </c>
      <c r="F42" s="161">
        <v>251.4</v>
      </c>
      <c r="G42" s="179">
        <v>76.5</v>
      </c>
      <c r="H42" s="51">
        <v>66.31</v>
      </c>
    </row>
    <row r="43" spans="1:8" ht="38.25" customHeight="1">
      <c r="A43" s="276" t="s">
        <v>290</v>
      </c>
      <c r="B43" s="277"/>
      <c r="C43" s="277"/>
      <c r="D43" s="278"/>
      <c r="E43" s="46" t="s">
        <v>16</v>
      </c>
      <c r="F43" s="174">
        <v>1251.91</v>
      </c>
      <c r="G43" s="220" t="s">
        <v>292</v>
      </c>
      <c r="H43" s="219" t="s">
        <v>291</v>
      </c>
    </row>
    <row r="44" spans="1:8" ht="15">
      <c r="A44" s="3" t="s">
        <v>19</v>
      </c>
      <c r="B44" s="4"/>
      <c r="C44" s="4"/>
      <c r="D44" s="4"/>
      <c r="E44" s="37" t="s">
        <v>16</v>
      </c>
      <c r="F44" s="161">
        <v>24.3</v>
      </c>
      <c r="G44" s="179">
        <v>32.35</v>
      </c>
      <c r="H44" s="51">
        <v>0</v>
      </c>
    </row>
    <row r="45" spans="1:8" ht="15">
      <c r="A45" s="3" t="s">
        <v>20</v>
      </c>
      <c r="B45" s="4"/>
      <c r="C45" s="4"/>
      <c r="D45" s="4"/>
      <c r="E45" s="37" t="s">
        <v>16</v>
      </c>
      <c r="F45" s="161">
        <v>0.42</v>
      </c>
      <c r="G45" s="179">
        <v>2.67</v>
      </c>
      <c r="H45" s="51">
        <v>0</v>
      </c>
    </row>
    <row r="46" spans="1:8" ht="15">
      <c r="A46" s="1" t="s">
        <v>21</v>
      </c>
      <c r="B46" s="2"/>
      <c r="C46" s="2"/>
      <c r="D46" s="2"/>
      <c r="E46" s="37" t="s">
        <v>16</v>
      </c>
      <c r="F46" s="161">
        <v>44.48</v>
      </c>
      <c r="G46" s="179">
        <v>11.62</v>
      </c>
      <c r="H46" s="51">
        <v>10.64</v>
      </c>
    </row>
    <row r="47" spans="1:8" ht="15">
      <c r="A47" s="3" t="s">
        <v>22</v>
      </c>
      <c r="B47" s="4"/>
      <c r="C47" s="4"/>
      <c r="D47" s="4"/>
      <c r="E47" s="37" t="s">
        <v>16</v>
      </c>
      <c r="F47" s="161">
        <v>0</v>
      </c>
      <c r="G47" s="179">
        <v>0</v>
      </c>
      <c r="H47" s="51">
        <v>0</v>
      </c>
    </row>
    <row r="48" spans="1:8" ht="15">
      <c r="A48" s="1" t="s">
        <v>28</v>
      </c>
      <c r="B48" s="4"/>
      <c r="C48" s="4"/>
      <c r="D48" s="4"/>
      <c r="E48" s="37" t="s">
        <v>16</v>
      </c>
      <c r="F48" s="161">
        <v>47.74</v>
      </c>
      <c r="G48" s="179">
        <v>25.72</v>
      </c>
      <c r="H48" s="51">
        <v>26.12</v>
      </c>
    </row>
    <row r="49" spans="1:8" ht="15">
      <c r="A49" s="3" t="s">
        <v>23</v>
      </c>
      <c r="B49" s="2"/>
      <c r="C49" s="2"/>
      <c r="D49" s="2"/>
      <c r="E49" s="37" t="s">
        <v>16</v>
      </c>
      <c r="F49" s="161">
        <v>22.06</v>
      </c>
      <c r="G49" s="179">
        <v>11.35</v>
      </c>
      <c r="H49" s="51">
        <v>16.67</v>
      </c>
    </row>
    <row r="50" spans="1:8" ht="15">
      <c r="A50" s="3" t="s">
        <v>123</v>
      </c>
      <c r="B50" s="4"/>
      <c r="C50" s="4"/>
      <c r="D50" s="4"/>
      <c r="E50" s="37" t="s">
        <v>16</v>
      </c>
      <c r="F50" s="173" t="s">
        <v>70</v>
      </c>
      <c r="G50" s="179" t="s">
        <v>70</v>
      </c>
      <c r="H50" s="51" t="s">
        <v>70</v>
      </c>
    </row>
    <row r="51" spans="1:8" ht="15">
      <c r="A51" s="2" t="s">
        <v>30</v>
      </c>
      <c r="B51" s="2"/>
      <c r="C51" s="2"/>
      <c r="D51" s="2"/>
      <c r="E51" s="37" t="s">
        <v>16</v>
      </c>
      <c r="F51" s="173" t="s">
        <v>70</v>
      </c>
      <c r="G51" s="179" t="s">
        <v>70</v>
      </c>
      <c r="H51" s="51" t="s">
        <v>70</v>
      </c>
    </row>
    <row r="52" spans="1:8" ht="15">
      <c r="A52" s="5" t="s">
        <v>31</v>
      </c>
      <c r="B52" s="6"/>
      <c r="C52" s="6"/>
      <c r="D52" s="32"/>
      <c r="E52" s="37" t="s">
        <v>16</v>
      </c>
      <c r="F52" s="173" t="s">
        <v>70</v>
      </c>
      <c r="G52" s="179" t="s">
        <v>70</v>
      </c>
      <c r="H52" s="51" t="s">
        <v>70</v>
      </c>
    </row>
    <row r="53" spans="1:8" ht="15">
      <c r="A53" s="3" t="s">
        <v>29</v>
      </c>
      <c r="B53" s="4"/>
      <c r="C53" s="4"/>
      <c r="D53" s="4"/>
      <c r="E53" s="37" t="s">
        <v>16</v>
      </c>
      <c r="F53" s="161">
        <v>696.19</v>
      </c>
      <c r="G53" s="179">
        <v>390.44</v>
      </c>
      <c r="H53" s="51">
        <v>417.17</v>
      </c>
    </row>
    <row r="54" spans="1:8" ht="15">
      <c r="A54" s="2" t="s">
        <v>30</v>
      </c>
      <c r="B54" s="2"/>
      <c r="C54" s="2"/>
      <c r="D54" s="2"/>
      <c r="E54" s="37" t="s">
        <v>16</v>
      </c>
      <c r="F54" s="161">
        <v>471.65</v>
      </c>
      <c r="G54" s="179">
        <v>269.46</v>
      </c>
      <c r="H54" s="51">
        <v>277.64</v>
      </c>
    </row>
    <row r="55" spans="1:8" ht="15">
      <c r="A55" s="5" t="s">
        <v>31</v>
      </c>
      <c r="B55" s="6"/>
      <c r="C55" s="6"/>
      <c r="D55" s="32"/>
      <c r="E55" s="37" t="s">
        <v>16</v>
      </c>
      <c r="F55" s="161">
        <v>66.02</v>
      </c>
      <c r="G55" s="179">
        <v>38.26</v>
      </c>
      <c r="H55" s="51">
        <v>39.29</v>
      </c>
    </row>
    <row r="56" spans="1:8" ht="15">
      <c r="A56" s="1" t="s">
        <v>26</v>
      </c>
      <c r="B56" s="2"/>
      <c r="C56" s="2"/>
      <c r="D56" s="2"/>
      <c r="E56" s="37" t="s">
        <v>16</v>
      </c>
      <c r="F56" s="161">
        <v>684.8</v>
      </c>
      <c r="G56" s="179">
        <v>310.66</v>
      </c>
      <c r="H56" s="51">
        <v>303.73</v>
      </c>
    </row>
    <row r="57" spans="1:8" ht="15">
      <c r="A57" s="3" t="s">
        <v>27</v>
      </c>
      <c r="B57" s="4"/>
      <c r="C57" s="4"/>
      <c r="D57" s="4"/>
      <c r="E57" s="37" t="s">
        <v>16</v>
      </c>
      <c r="F57" s="161">
        <v>94.12</v>
      </c>
      <c r="G57" s="179">
        <v>44.11</v>
      </c>
      <c r="H57" s="51">
        <v>42.8</v>
      </c>
    </row>
    <row r="58" spans="1:8" ht="15">
      <c r="A58" s="279" t="s">
        <v>24</v>
      </c>
      <c r="B58" s="280"/>
      <c r="C58" s="280"/>
      <c r="D58" s="280"/>
      <c r="E58" s="37" t="s">
        <v>16</v>
      </c>
      <c r="F58" s="161">
        <v>229.95</v>
      </c>
      <c r="G58" s="179">
        <v>118.91</v>
      </c>
      <c r="H58" s="51">
        <v>106.58</v>
      </c>
    </row>
    <row r="59" spans="1:8" ht="15">
      <c r="A59" s="3" t="s">
        <v>25</v>
      </c>
      <c r="B59" s="4"/>
      <c r="C59" s="4"/>
      <c r="D59" s="4"/>
      <c r="E59" s="37" t="s">
        <v>16</v>
      </c>
      <c r="F59" s="161">
        <f>0.39</f>
        <v>0.39</v>
      </c>
      <c r="G59" s="179">
        <v>0</v>
      </c>
      <c r="H59" s="51">
        <v>0</v>
      </c>
    </row>
    <row r="60" spans="1:8" ht="30" customHeight="1">
      <c r="A60" s="276" t="s">
        <v>293</v>
      </c>
      <c r="B60" s="277"/>
      <c r="C60" s="277"/>
      <c r="D60" s="278"/>
      <c r="E60" s="37" t="s">
        <v>16</v>
      </c>
      <c r="F60" s="161">
        <v>0</v>
      </c>
      <c r="G60" s="207">
        <v>0</v>
      </c>
      <c r="H60" s="51">
        <v>58.96</v>
      </c>
    </row>
    <row r="61" spans="1:9" ht="15">
      <c r="A61" s="17" t="s">
        <v>32</v>
      </c>
      <c r="B61" s="4"/>
      <c r="C61" s="4"/>
      <c r="D61" s="35"/>
      <c r="E61" s="47" t="s">
        <v>16</v>
      </c>
      <c r="F61" s="175">
        <f>SUM(F42:F53)+SUM(F56:F59)</f>
        <v>3347.7599999999998</v>
      </c>
      <c r="G61" s="222">
        <f>SUM(G42:G53)+680.54+SUM(G56:G59)</f>
        <v>1704.8700000000001</v>
      </c>
      <c r="H61" s="19">
        <f>SUM(H42:H53)+807.06+SUM(H56:H60)</f>
        <v>1856.04</v>
      </c>
      <c r="I61" s="29"/>
    </row>
    <row r="62" spans="1:9" ht="15">
      <c r="A62" s="17" t="s">
        <v>66</v>
      </c>
      <c r="B62" s="4"/>
      <c r="C62" s="4"/>
      <c r="D62" s="35"/>
      <c r="E62" s="47" t="s">
        <v>16</v>
      </c>
      <c r="F62" s="175">
        <f>F65*F10/1000</f>
        <v>3.5008737000000005</v>
      </c>
      <c r="G62" s="222">
        <f>G65*G10/1000</f>
        <v>1.78979</v>
      </c>
      <c r="H62" s="19">
        <f>H65*H10/1000</f>
        <v>1.6698179999999998</v>
      </c>
      <c r="I62" s="29"/>
    </row>
    <row r="63" spans="1:9" ht="15">
      <c r="A63" s="7" t="s">
        <v>67</v>
      </c>
      <c r="B63" s="2"/>
      <c r="C63" s="2"/>
      <c r="D63" s="2"/>
      <c r="E63" s="47" t="s">
        <v>16</v>
      </c>
      <c r="F63" s="175">
        <v>136.32</v>
      </c>
      <c r="G63" s="223">
        <v>85.24</v>
      </c>
      <c r="H63" s="19">
        <v>72.8</v>
      </c>
      <c r="I63" s="29"/>
    </row>
    <row r="64" spans="1:8" ht="15">
      <c r="A64" s="17" t="s">
        <v>5</v>
      </c>
      <c r="B64" s="18"/>
      <c r="C64" s="18"/>
      <c r="D64" s="18"/>
      <c r="E64" s="47" t="s">
        <v>87</v>
      </c>
      <c r="F64" s="175">
        <f>F61/F10</f>
        <v>15.501041811362686</v>
      </c>
      <c r="G64" s="222">
        <f>G61/G10</f>
        <v>16.95544505221283</v>
      </c>
      <c r="H64" s="19">
        <f>H61/H10</f>
        <v>19.785097537575954</v>
      </c>
    </row>
    <row r="65" spans="1:8" ht="15.75" thickBot="1">
      <c r="A65" s="20" t="s">
        <v>6</v>
      </c>
      <c r="B65" s="21"/>
      <c r="C65" s="21"/>
      <c r="D65" s="21"/>
      <c r="E65" s="224" t="s">
        <v>87</v>
      </c>
      <c r="F65" s="176">
        <v>16.21</v>
      </c>
      <c r="G65" s="221">
        <v>17.8</v>
      </c>
      <c r="H65" s="22">
        <v>17.8</v>
      </c>
    </row>
    <row r="66" spans="1:6" ht="15">
      <c r="A66" s="9"/>
      <c r="B66" s="9"/>
      <c r="C66" s="9"/>
      <c r="D66" s="9"/>
      <c r="E66" s="9"/>
      <c r="F66" s="9"/>
    </row>
    <row r="67" spans="1:6" ht="15">
      <c r="A67" s="9"/>
      <c r="B67" s="9"/>
      <c r="C67" s="9"/>
      <c r="D67" s="9"/>
      <c r="E67" s="9"/>
      <c r="F67" s="9"/>
    </row>
    <row r="68" spans="1:8" ht="33.75" customHeight="1">
      <c r="A68" s="271" t="s">
        <v>306</v>
      </c>
      <c r="B68" s="272"/>
      <c r="C68" s="272"/>
      <c r="D68" s="272"/>
      <c r="E68" s="272"/>
      <c r="F68" s="272"/>
      <c r="G68" s="272"/>
      <c r="H68" s="272"/>
    </row>
    <row r="69" spans="1:8" ht="68.25" customHeight="1">
      <c r="A69" s="288" t="s">
        <v>136</v>
      </c>
      <c r="B69" s="288"/>
      <c r="C69" s="288"/>
      <c r="D69" s="288"/>
      <c r="E69" s="288"/>
      <c r="F69" s="288"/>
      <c r="G69" s="288"/>
      <c r="H69" s="288"/>
    </row>
    <row r="70" spans="1:8" ht="68.25" customHeight="1" thickBot="1">
      <c r="A70" s="288" t="s">
        <v>296</v>
      </c>
      <c r="B70" s="288"/>
      <c r="C70" s="288"/>
      <c r="D70" s="288"/>
      <c r="E70" s="288"/>
      <c r="F70" s="288"/>
      <c r="G70" s="288"/>
      <c r="H70" s="288"/>
    </row>
    <row r="71" spans="1:8" ht="45.75" thickBot="1">
      <c r="A71" s="188" t="s">
        <v>12</v>
      </c>
      <c r="B71" s="156"/>
      <c r="C71" s="156"/>
      <c r="D71" s="156"/>
      <c r="E71" s="157" t="s">
        <v>13</v>
      </c>
      <c r="F71" s="159" t="s">
        <v>287</v>
      </c>
      <c r="G71" s="181" t="s">
        <v>288</v>
      </c>
      <c r="H71" s="182" t="s">
        <v>295</v>
      </c>
    </row>
    <row r="72" spans="1:8" ht="15">
      <c r="A72" s="14" t="s">
        <v>62</v>
      </c>
      <c r="B72" s="15"/>
      <c r="C72" s="15"/>
      <c r="D72" s="52"/>
      <c r="E72" s="49" t="s">
        <v>34</v>
      </c>
      <c r="F72" s="185">
        <v>226.79</v>
      </c>
      <c r="G72" s="225">
        <v>107.85</v>
      </c>
      <c r="H72" s="64">
        <v>100.53</v>
      </c>
    </row>
    <row r="73" spans="1:8" ht="27.75" customHeight="1">
      <c r="A73" s="268" t="s">
        <v>133</v>
      </c>
      <c r="B73" s="269"/>
      <c r="C73" s="269"/>
      <c r="D73" s="270"/>
      <c r="E73" s="38" t="s">
        <v>34</v>
      </c>
      <c r="F73" s="162" t="s">
        <v>70</v>
      </c>
      <c r="G73" s="226" t="s">
        <v>70</v>
      </c>
      <c r="H73" s="50" t="s">
        <v>70</v>
      </c>
    </row>
    <row r="74" spans="1:8" ht="30.75" customHeight="1" thickBot="1">
      <c r="A74" s="289" t="s">
        <v>63</v>
      </c>
      <c r="B74" s="290"/>
      <c r="C74" s="290"/>
      <c r="D74" s="291"/>
      <c r="E74" s="38" t="s">
        <v>34</v>
      </c>
      <c r="F74" s="186">
        <v>0</v>
      </c>
      <c r="G74" s="227">
        <v>0</v>
      </c>
      <c r="H74" s="228">
        <v>0</v>
      </c>
    </row>
    <row r="75" spans="1:8" ht="15">
      <c r="A75" s="45" t="s">
        <v>125</v>
      </c>
      <c r="B75" s="15"/>
      <c r="C75" s="15"/>
      <c r="D75" s="15"/>
      <c r="E75" s="103" t="s">
        <v>129</v>
      </c>
      <c r="F75" s="66">
        <f>SUM(F76:F78)</f>
        <v>226.79000000000002</v>
      </c>
      <c r="G75" s="231">
        <f>SUM(G76:G78)</f>
        <v>107.85</v>
      </c>
      <c r="H75" s="229">
        <f>SUM(H76:H78)</f>
        <v>100.53</v>
      </c>
    </row>
    <row r="76" spans="1:8" ht="15">
      <c r="A76" s="5" t="s">
        <v>126</v>
      </c>
      <c r="B76" s="6"/>
      <c r="C76" s="6"/>
      <c r="D76" s="6"/>
      <c r="E76" s="38" t="s">
        <v>34</v>
      </c>
      <c r="F76" s="51">
        <v>140.99</v>
      </c>
      <c r="G76" s="179">
        <v>71.59</v>
      </c>
      <c r="H76" s="230">
        <v>66.24</v>
      </c>
    </row>
    <row r="77" spans="1:8" ht="15">
      <c r="A77" s="5" t="s">
        <v>127</v>
      </c>
      <c r="B77" s="6"/>
      <c r="C77" s="6"/>
      <c r="D77" s="6"/>
      <c r="E77" s="38" t="s">
        <v>34</v>
      </c>
      <c r="F77" s="51">
        <v>9.68</v>
      </c>
      <c r="G77" s="179">
        <v>6.52</v>
      </c>
      <c r="H77" s="230">
        <v>4.37</v>
      </c>
    </row>
    <row r="78" spans="1:8" ht="15.75" thickBot="1">
      <c r="A78" s="12" t="s">
        <v>128</v>
      </c>
      <c r="B78" s="13"/>
      <c r="C78" s="13"/>
      <c r="D78" s="13"/>
      <c r="E78" s="43" t="s">
        <v>34</v>
      </c>
      <c r="F78" s="120">
        <v>76.12</v>
      </c>
      <c r="G78" s="212">
        <v>29.74</v>
      </c>
      <c r="H78" s="232">
        <v>29.92</v>
      </c>
    </row>
    <row r="79" spans="1:8" ht="30" customHeight="1">
      <c r="A79" s="292" t="s">
        <v>64</v>
      </c>
      <c r="B79" s="293"/>
      <c r="C79" s="293"/>
      <c r="D79" s="294"/>
      <c r="E79" s="38" t="s">
        <v>39</v>
      </c>
      <c r="F79" s="167">
        <v>14.79</v>
      </c>
      <c r="G79" s="225">
        <v>14.79</v>
      </c>
      <c r="H79" s="64">
        <v>14.79</v>
      </c>
    </row>
    <row r="80" spans="1:8" ht="15">
      <c r="A80" s="268" t="s">
        <v>69</v>
      </c>
      <c r="B80" s="269"/>
      <c r="C80" s="269"/>
      <c r="D80" s="270"/>
      <c r="E80" s="37" t="s">
        <v>41</v>
      </c>
      <c r="F80" s="162" t="s">
        <v>70</v>
      </c>
      <c r="G80" s="226" t="s">
        <v>70</v>
      </c>
      <c r="H80" s="50" t="s">
        <v>70</v>
      </c>
    </row>
    <row r="81" spans="1:8" ht="15">
      <c r="A81" s="268" t="s">
        <v>68</v>
      </c>
      <c r="B81" s="269"/>
      <c r="C81" s="269"/>
      <c r="D81" s="270"/>
      <c r="E81" s="37" t="s">
        <v>41</v>
      </c>
      <c r="F81" s="162">
        <v>2</v>
      </c>
      <c r="G81" s="226">
        <v>2</v>
      </c>
      <c r="H81" s="50">
        <v>2</v>
      </c>
    </row>
    <row r="82" spans="1:8" ht="15">
      <c r="A82" s="267" t="s">
        <v>43</v>
      </c>
      <c r="B82" s="61"/>
      <c r="C82" s="61"/>
      <c r="D82" s="62"/>
      <c r="E82" s="37" t="s">
        <v>44</v>
      </c>
      <c r="F82" s="162">
        <v>12</v>
      </c>
      <c r="G82" s="226">
        <v>11</v>
      </c>
      <c r="H82" s="50">
        <v>11</v>
      </c>
    </row>
    <row r="83" spans="1:8" ht="15">
      <c r="A83" s="268" t="s">
        <v>297</v>
      </c>
      <c r="B83" s="269"/>
      <c r="C83" s="269"/>
      <c r="D83" s="270"/>
      <c r="E83" s="34" t="s">
        <v>46</v>
      </c>
      <c r="F83" s="162">
        <v>101.79</v>
      </c>
      <c r="G83" s="233">
        <v>55.25</v>
      </c>
      <c r="H83" s="79">
        <v>71.17</v>
      </c>
    </row>
    <row r="84" spans="1:8" ht="15">
      <c r="A84" s="273" t="s">
        <v>65</v>
      </c>
      <c r="B84" s="274"/>
      <c r="C84" s="274"/>
      <c r="D84" s="275"/>
      <c r="E84" s="38" t="s">
        <v>50</v>
      </c>
      <c r="F84" s="162">
        <v>20</v>
      </c>
      <c r="G84" s="177"/>
      <c r="H84" s="50">
        <v>5</v>
      </c>
    </row>
    <row r="85" spans="1:8" ht="15">
      <c r="A85" s="273" t="s">
        <v>49</v>
      </c>
      <c r="B85" s="274"/>
      <c r="C85" s="274"/>
      <c r="D85" s="275"/>
      <c r="E85" s="38" t="s">
        <v>48</v>
      </c>
      <c r="F85" s="161">
        <v>1.35</v>
      </c>
      <c r="G85" s="180"/>
      <c r="H85" s="79">
        <v>0.34</v>
      </c>
    </row>
    <row r="86" spans="1:8" ht="30.75" customHeight="1">
      <c r="A86" s="273" t="s">
        <v>52</v>
      </c>
      <c r="B86" s="274"/>
      <c r="C86" s="274"/>
      <c r="D86" s="275"/>
      <c r="E86" s="38" t="s">
        <v>53</v>
      </c>
      <c r="F86" s="162">
        <v>0</v>
      </c>
      <c r="G86" s="226">
        <v>0</v>
      </c>
      <c r="H86" s="50">
        <v>0</v>
      </c>
    </row>
    <row r="87" spans="1:8" ht="15">
      <c r="A87" s="273" t="s">
        <v>51</v>
      </c>
      <c r="B87" s="274"/>
      <c r="C87" s="274"/>
      <c r="D87" s="275"/>
      <c r="E87" s="37" t="s">
        <v>44</v>
      </c>
      <c r="F87" s="162">
        <v>0</v>
      </c>
      <c r="G87" s="226">
        <v>0</v>
      </c>
      <c r="H87" s="50">
        <v>0</v>
      </c>
    </row>
    <row r="88" spans="1:8" ht="15" hidden="1">
      <c r="A88" s="1"/>
      <c r="B88" s="2"/>
      <c r="C88" s="2"/>
      <c r="D88" s="2"/>
      <c r="E88" s="40"/>
      <c r="F88" s="169"/>
      <c r="G88" s="177"/>
      <c r="H88" s="178"/>
    </row>
    <row r="89" spans="1:8" ht="30" customHeight="1" thickBot="1">
      <c r="A89" s="273" t="s">
        <v>134</v>
      </c>
      <c r="B89" s="274"/>
      <c r="C89" s="274"/>
      <c r="D89" s="275"/>
      <c r="E89" s="38" t="s">
        <v>50</v>
      </c>
      <c r="F89" s="162">
        <v>0</v>
      </c>
      <c r="G89" s="205">
        <v>0</v>
      </c>
      <c r="H89" s="65">
        <v>0</v>
      </c>
    </row>
    <row r="90" spans="1:8" ht="15.75" thickBot="1">
      <c r="A90" s="30" t="s">
        <v>298</v>
      </c>
      <c r="B90" s="27"/>
      <c r="C90" s="27"/>
      <c r="D90" s="27"/>
      <c r="E90" s="44" t="s">
        <v>16</v>
      </c>
      <c r="F90" s="172">
        <v>2190.81</v>
      </c>
      <c r="G90" s="234">
        <v>1032.67</v>
      </c>
      <c r="H90" s="107">
        <v>962.1</v>
      </c>
    </row>
    <row r="91" spans="1:8" ht="15">
      <c r="A91" s="45" t="s">
        <v>17</v>
      </c>
      <c r="B91" s="15"/>
      <c r="C91" s="15"/>
      <c r="D91" s="52"/>
      <c r="E91" s="48"/>
      <c r="F91" s="173"/>
      <c r="G91" s="183"/>
      <c r="H91" s="184"/>
    </row>
    <row r="92" spans="1:8" ht="15">
      <c r="A92" s="1" t="s">
        <v>18</v>
      </c>
      <c r="B92" s="2"/>
      <c r="C92" s="2"/>
      <c r="D92" s="2"/>
      <c r="E92" s="37" t="s">
        <v>16</v>
      </c>
      <c r="F92" s="161">
        <v>170.18</v>
      </c>
      <c r="G92" s="179">
        <v>67.9</v>
      </c>
      <c r="H92" s="51">
        <v>32.18</v>
      </c>
    </row>
    <row r="93" spans="1:8" ht="38.25" customHeight="1">
      <c r="A93" s="276" t="s">
        <v>61</v>
      </c>
      <c r="B93" s="277"/>
      <c r="C93" s="277"/>
      <c r="D93" s="278"/>
      <c r="E93" s="46" t="s">
        <v>16</v>
      </c>
      <c r="F93" s="174">
        <v>203.79</v>
      </c>
      <c r="G93" s="220" t="s">
        <v>300</v>
      </c>
      <c r="H93" s="219" t="s">
        <v>299</v>
      </c>
    </row>
    <row r="94" spans="1:8" ht="15">
      <c r="A94" s="3" t="s">
        <v>20</v>
      </c>
      <c r="B94" s="4"/>
      <c r="C94" s="4"/>
      <c r="D94" s="4"/>
      <c r="E94" s="37" t="s">
        <v>16</v>
      </c>
      <c r="F94" s="161">
        <v>0</v>
      </c>
      <c r="G94" s="179">
        <v>0</v>
      </c>
      <c r="H94" s="51">
        <v>0</v>
      </c>
    </row>
    <row r="95" spans="1:8" ht="15">
      <c r="A95" s="3" t="s">
        <v>22</v>
      </c>
      <c r="B95" s="4"/>
      <c r="C95" s="4"/>
      <c r="D95" s="4"/>
      <c r="E95" s="37" t="s">
        <v>16</v>
      </c>
      <c r="F95" s="161">
        <v>6.22</v>
      </c>
      <c r="G95" s="179">
        <v>0</v>
      </c>
      <c r="H95" s="51">
        <v>4.66</v>
      </c>
    </row>
    <row r="96" spans="1:8" ht="15">
      <c r="A96" s="1" t="s">
        <v>28</v>
      </c>
      <c r="B96" s="4"/>
      <c r="C96" s="4"/>
      <c r="D96" s="4"/>
      <c r="E96" s="37" t="s">
        <v>16</v>
      </c>
      <c r="F96" s="161">
        <v>25.55</v>
      </c>
      <c r="G96" s="179">
        <v>13.28</v>
      </c>
      <c r="H96" s="51">
        <v>13.79</v>
      </c>
    </row>
    <row r="97" spans="1:8" ht="15">
      <c r="A97" s="3" t="s">
        <v>23</v>
      </c>
      <c r="B97" s="2"/>
      <c r="C97" s="2"/>
      <c r="D97" s="2"/>
      <c r="E97" s="37" t="s">
        <v>16</v>
      </c>
      <c r="F97" s="161">
        <v>10.4</v>
      </c>
      <c r="G97" s="179">
        <v>6.15</v>
      </c>
      <c r="H97" s="51">
        <v>7</v>
      </c>
    </row>
    <row r="98" spans="1:8" ht="15">
      <c r="A98" s="3" t="s">
        <v>123</v>
      </c>
      <c r="B98" s="4"/>
      <c r="C98" s="4"/>
      <c r="D98" s="4"/>
      <c r="E98" s="37" t="s">
        <v>16</v>
      </c>
      <c r="F98" s="173" t="s">
        <v>70</v>
      </c>
      <c r="G98" s="235" t="s">
        <v>70</v>
      </c>
      <c r="H98" s="106" t="s">
        <v>70</v>
      </c>
    </row>
    <row r="99" spans="1:8" ht="15">
      <c r="A99" s="2" t="s">
        <v>30</v>
      </c>
      <c r="B99" s="2"/>
      <c r="C99" s="2"/>
      <c r="D99" s="2"/>
      <c r="E99" s="37" t="s">
        <v>16</v>
      </c>
      <c r="F99" s="173" t="s">
        <v>70</v>
      </c>
      <c r="G99" s="235" t="s">
        <v>70</v>
      </c>
      <c r="H99" s="106" t="s">
        <v>70</v>
      </c>
    </row>
    <row r="100" spans="1:8" ht="15">
      <c r="A100" s="5" t="s">
        <v>31</v>
      </c>
      <c r="B100" s="6"/>
      <c r="C100" s="6"/>
      <c r="D100" s="32"/>
      <c r="E100" s="37" t="s">
        <v>16</v>
      </c>
      <c r="F100" s="173" t="s">
        <v>70</v>
      </c>
      <c r="G100" s="235" t="s">
        <v>70</v>
      </c>
      <c r="H100" s="106" t="s">
        <v>70</v>
      </c>
    </row>
    <row r="101" spans="1:8" ht="15">
      <c r="A101" s="3" t="s">
        <v>29</v>
      </c>
      <c r="B101" s="4"/>
      <c r="C101" s="4"/>
      <c r="D101" s="4"/>
      <c r="E101" s="37" t="s">
        <v>16</v>
      </c>
      <c r="F101" s="161">
        <v>442.6</v>
      </c>
      <c r="G101" s="179">
        <v>234.15</v>
      </c>
      <c r="H101" s="230">
        <v>229.23</v>
      </c>
    </row>
    <row r="102" spans="1:8" ht="15">
      <c r="A102" s="2" t="s">
        <v>30</v>
      </c>
      <c r="B102" s="2"/>
      <c r="C102" s="2"/>
      <c r="D102" s="2"/>
      <c r="E102" s="37" t="s">
        <v>16</v>
      </c>
      <c r="F102" s="161">
        <v>299.85</v>
      </c>
      <c r="G102" s="179">
        <v>161.61</v>
      </c>
      <c r="H102" s="230">
        <v>152.56</v>
      </c>
    </row>
    <row r="103" spans="1:8" ht="15">
      <c r="A103" s="5" t="s">
        <v>31</v>
      </c>
      <c r="B103" s="6"/>
      <c r="C103" s="6"/>
      <c r="D103" s="32"/>
      <c r="E103" s="37" t="s">
        <v>16</v>
      </c>
      <c r="F103" s="161">
        <v>41.98</v>
      </c>
      <c r="G103" s="179">
        <v>22.95</v>
      </c>
      <c r="H103" s="230">
        <v>21.59</v>
      </c>
    </row>
    <row r="104" spans="1:8" ht="15">
      <c r="A104" s="1" t="s">
        <v>26</v>
      </c>
      <c r="B104" s="2"/>
      <c r="C104" s="2"/>
      <c r="D104" s="2"/>
      <c r="E104" s="37" t="s">
        <v>16</v>
      </c>
      <c r="F104" s="161">
        <v>904.49</v>
      </c>
      <c r="G104" s="179">
        <v>405.75</v>
      </c>
      <c r="H104" s="230">
        <v>458.55</v>
      </c>
    </row>
    <row r="105" spans="1:8" ht="15">
      <c r="A105" s="3" t="s">
        <v>27</v>
      </c>
      <c r="B105" s="4"/>
      <c r="C105" s="4"/>
      <c r="D105" s="4"/>
      <c r="E105" s="37" t="s">
        <v>16</v>
      </c>
      <c r="F105" s="161">
        <v>126.72</v>
      </c>
      <c r="G105" s="179">
        <v>57.62</v>
      </c>
      <c r="H105" s="230">
        <v>65.39</v>
      </c>
    </row>
    <row r="106" spans="1:8" ht="15">
      <c r="A106" s="279" t="s">
        <v>24</v>
      </c>
      <c r="B106" s="280"/>
      <c r="C106" s="280"/>
      <c r="D106" s="280"/>
      <c r="E106" s="37" t="s">
        <v>16</v>
      </c>
      <c r="F106" s="161">
        <v>133.51</v>
      </c>
      <c r="G106" s="179">
        <v>71.31</v>
      </c>
      <c r="H106" s="230">
        <v>58.45</v>
      </c>
    </row>
    <row r="107" spans="1:9" ht="15">
      <c r="A107" s="17" t="s">
        <v>32</v>
      </c>
      <c r="B107" s="4"/>
      <c r="C107" s="4"/>
      <c r="D107" s="35"/>
      <c r="E107" s="47" t="s">
        <v>16</v>
      </c>
      <c r="F107" s="175">
        <f>SUM(F92:F101)+SUM(F104:F106)</f>
        <v>2023.46</v>
      </c>
      <c r="G107" s="222">
        <f>SUM(G92:G101)+166.29+SUM(G104:G106)</f>
        <v>1022.45</v>
      </c>
      <c r="H107" s="19">
        <f>SUM(H92:H101)+152.35+SUM(H104:H106)</f>
        <v>1021.6000000000001</v>
      </c>
      <c r="I107" s="29"/>
    </row>
    <row r="108" spans="1:9" ht="15">
      <c r="A108" s="17" t="s">
        <v>66</v>
      </c>
      <c r="B108" s="4"/>
      <c r="C108" s="4"/>
      <c r="D108" s="35"/>
      <c r="E108" s="47" t="s">
        <v>16</v>
      </c>
      <c r="F108" s="175">
        <f>F111*F75/1000</f>
        <v>2.1907914</v>
      </c>
      <c r="G108" s="222">
        <f>G111*G75/1000</f>
        <v>1.0321245</v>
      </c>
      <c r="H108" s="19">
        <f>H111*H75/1000</f>
        <v>0.9620721000000001</v>
      </c>
      <c r="I108" s="29"/>
    </row>
    <row r="109" spans="1:9" ht="15">
      <c r="A109" s="7" t="s">
        <v>67</v>
      </c>
      <c r="B109" s="2"/>
      <c r="C109" s="2"/>
      <c r="D109" s="2"/>
      <c r="E109" s="47" t="s">
        <v>16</v>
      </c>
      <c r="F109" s="175">
        <v>18.7</v>
      </c>
      <c r="G109" s="223">
        <v>10.22</v>
      </c>
      <c r="H109" s="19">
        <v>7.83</v>
      </c>
      <c r="I109" s="29"/>
    </row>
    <row r="110" spans="1:8" ht="15">
      <c r="A110" s="17" t="s">
        <v>5</v>
      </c>
      <c r="B110" s="18"/>
      <c r="C110" s="18"/>
      <c r="D110" s="18"/>
      <c r="E110" s="41"/>
      <c r="F110" s="175">
        <f>F107/F75</f>
        <v>8.922174699060804</v>
      </c>
      <c r="G110" s="222">
        <f>G107/G75</f>
        <v>9.480296708391284</v>
      </c>
      <c r="H110" s="19">
        <f>H107/H75</f>
        <v>10.162140654530987</v>
      </c>
    </row>
    <row r="111" spans="1:8" ht="15.75" thickBot="1">
      <c r="A111" s="20" t="s">
        <v>6</v>
      </c>
      <c r="B111" s="21"/>
      <c r="C111" s="21"/>
      <c r="D111" s="21"/>
      <c r="E111" s="42"/>
      <c r="F111" s="176">
        <v>9.66</v>
      </c>
      <c r="G111" s="236">
        <v>9.57</v>
      </c>
      <c r="H111" s="22">
        <v>9.57</v>
      </c>
    </row>
    <row r="112" spans="1:6" ht="15">
      <c r="A112" s="9"/>
      <c r="B112" s="9"/>
      <c r="C112" s="9"/>
      <c r="D112" s="9"/>
      <c r="E112" s="9"/>
      <c r="F112" s="9"/>
    </row>
    <row r="113" spans="1:6" ht="15">
      <c r="A113" s="9"/>
      <c r="B113" s="9"/>
      <c r="C113" s="9"/>
      <c r="D113" s="9"/>
      <c r="E113" s="9"/>
      <c r="F113" s="9"/>
    </row>
    <row r="114" spans="1:8" ht="33.75" customHeight="1">
      <c r="A114" s="271" t="s">
        <v>304</v>
      </c>
      <c r="B114" s="272"/>
      <c r="C114" s="272"/>
      <c r="D114" s="272"/>
      <c r="E114" s="272"/>
      <c r="F114" s="272"/>
      <c r="G114" s="272"/>
      <c r="H114" s="272"/>
    </row>
    <row r="115" spans="1:8" ht="68.25" customHeight="1" thickBot="1">
      <c r="A115" s="288" t="s">
        <v>305</v>
      </c>
      <c r="B115" s="288"/>
      <c r="C115" s="288"/>
      <c r="D115" s="288"/>
      <c r="E115" s="288"/>
      <c r="F115" s="288"/>
      <c r="G115" s="288"/>
      <c r="H115" s="288"/>
    </row>
    <row r="116" spans="1:8" ht="45.75" thickBot="1">
      <c r="A116" s="188" t="s">
        <v>12</v>
      </c>
      <c r="B116" s="156"/>
      <c r="C116" s="156"/>
      <c r="D116" s="156"/>
      <c r="E116" s="157" t="s">
        <v>13</v>
      </c>
      <c r="F116" s="159" t="s">
        <v>287</v>
      </c>
      <c r="G116" s="181" t="s">
        <v>288</v>
      </c>
      <c r="H116" s="182" t="s">
        <v>295</v>
      </c>
    </row>
    <row r="117" spans="1:8" ht="15">
      <c r="A117" s="14" t="s">
        <v>62</v>
      </c>
      <c r="B117" s="15"/>
      <c r="C117" s="15"/>
      <c r="D117" s="52"/>
      <c r="E117" s="49" t="s">
        <v>34</v>
      </c>
      <c r="F117" s="285" t="s">
        <v>315</v>
      </c>
      <c r="G117" s="225">
        <v>107.85</v>
      </c>
      <c r="H117" s="64">
        <v>100.53</v>
      </c>
    </row>
    <row r="118" spans="1:8" ht="27.75" customHeight="1">
      <c r="A118" s="268" t="s">
        <v>133</v>
      </c>
      <c r="B118" s="269"/>
      <c r="C118" s="269"/>
      <c r="D118" s="270"/>
      <c r="E118" s="38" t="s">
        <v>34</v>
      </c>
      <c r="F118" s="286"/>
      <c r="G118" s="226" t="s">
        <v>70</v>
      </c>
      <c r="H118" s="50" t="s">
        <v>70</v>
      </c>
    </row>
    <row r="119" spans="1:8" ht="30.75" customHeight="1" thickBot="1">
      <c r="A119" s="289" t="s">
        <v>63</v>
      </c>
      <c r="B119" s="290"/>
      <c r="C119" s="290"/>
      <c r="D119" s="291"/>
      <c r="E119" s="38" t="s">
        <v>34</v>
      </c>
      <c r="F119" s="286"/>
      <c r="G119" s="227">
        <v>0</v>
      </c>
      <c r="H119" s="228">
        <v>0</v>
      </c>
    </row>
    <row r="120" spans="1:8" ht="15">
      <c r="A120" s="45" t="s">
        <v>125</v>
      </c>
      <c r="B120" s="15"/>
      <c r="C120" s="15"/>
      <c r="D120" s="15"/>
      <c r="E120" s="103" t="s">
        <v>129</v>
      </c>
      <c r="F120" s="286"/>
      <c r="G120" s="231">
        <f>SUM(G121:G123)</f>
        <v>107.85</v>
      </c>
      <c r="H120" s="229">
        <f>SUM(H121:H123)</f>
        <v>96.92</v>
      </c>
    </row>
    <row r="121" spans="1:8" ht="15">
      <c r="A121" s="5" t="s">
        <v>126</v>
      </c>
      <c r="B121" s="6"/>
      <c r="C121" s="6"/>
      <c r="D121" s="6"/>
      <c r="E121" s="38" t="s">
        <v>34</v>
      </c>
      <c r="F121" s="286"/>
      <c r="G121" s="179">
        <v>71.59</v>
      </c>
      <c r="H121" s="230">
        <v>66.22</v>
      </c>
    </row>
    <row r="122" spans="1:8" ht="15">
      <c r="A122" s="5" t="s">
        <v>127</v>
      </c>
      <c r="B122" s="6"/>
      <c r="C122" s="6"/>
      <c r="D122" s="6"/>
      <c r="E122" s="38" t="s">
        <v>34</v>
      </c>
      <c r="F122" s="286"/>
      <c r="G122" s="179">
        <v>6.52</v>
      </c>
      <c r="H122" s="230">
        <v>4.37</v>
      </c>
    </row>
    <row r="123" spans="1:8" ht="15.75" thickBot="1">
      <c r="A123" s="12" t="s">
        <v>128</v>
      </c>
      <c r="B123" s="13"/>
      <c r="C123" s="13"/>
      <c r="D123" s="13"/>
      <c r="E123" s="43" t="s">
        <v>34</v>
      </c>
      <c r="F123" s="286"/>
      <c r="G123" s="212">
        <v>29.74</v>
      </c>
      <c r="H123" s="232">
        <v>26.33</v>
      </c>
    </row>
    <row r="124" spans="1:8" ht="15">
      <c r="A124" s="292" t="s">
        <v>312</v>
      </c>
      <c r="B124" s="293"/>
      <c r="C124" s="293"/>
      <c r="D124" s="294"/>
      <c r="E124" s="38" t="s">
        <v>39</v>
      </c>
      <c r="F124" s="286"/>
      <c r="G124" s="253" t="s">
        <v>319</v>
      </c>
      <c r="H124" s="64" t="s">
        <v>319</v>
      </c>
    </row>
    <row r="125" spans="1:8" ht="15">
      <c r="A125" s="268" t="s">
        <v>69</v>
      </c>
      <c r="B125" s="269"/>
      <c r="C125" s="269"/>
      <c r="D125" s="270"/>
      <c r="E125" s="37" t="s">
        <v>41</v>
      </c>
      <c r="F125" s="286"/>
      <c r="G125" s="295" t="s">
        <v>320</v>
      </c>
      <c r="H125" s="296"/>
    </row>
    <row r="126" spans="1:8" ht="15">
      <c r="A126" s="268" t="s">
        <v>68</v>
      </c>
      <c r="B126" s="269"/>
      <c r="C126" s="269"/>
      <c r="D126" s="270"/>
      <c r="E126" s="37" t="s">
        <v>41</v>
      </c>
      <c r="F126" s="286"/>
      <c r="G126" s="226" t="s">
        <v>70</v>
      </c>
      <c r="H126" s="50" t="s">
        <v>70</v>
      </c>
    </row>
    <row r="127" spans="1:8" ht="15">
      <c r="A127" s="267" t="s">
        <v>43</v>
      </c>
      <c r="B127" s="61"/>
      <c r="C127" s="61"/>
      <c r="D127" s="62"/>
      <c r="E127" s="37" t="s">
        <v>44</v>
      </c>
      <c r="F127" s="286"/>
      <c r="G127" s="226">
        <v>1</v>
      </c>
      <c r="H127" s="50">
        <v>1</v>
      </c>
    </row>
    <row r="128" spans="1:8" ht="15">
      <c r="A128" s="268" t="s">
        <v>313</v>
      </c>
      <c r="B128" s="269"/>
      <c r="C128" s="269"/>
      <c r="D128" s="270"/>
      <c r="E128" s="34" t="s">
        <v>46</v>
      </c>
      <c r="F128" s="286"/>
      <c r="G128" s="233" t="s">
        <v>70</v>
      </c>
      <c r="H128" s="79" t="s">
        <v>70</v>
      </c>
    </row>
    <row r="129" spans="1:8" ht="15">
      <c r="A129" s="273" t="s">
        <v>314</v>
      </c>
      <c r="B129" s="274"/>
      <c r="C129" s="274"/>
      <c r="D129" s="275"/>
      <c r="E129" s="38" t="s">
        <v>50</v>
      </c>
      <c r="F129" s="286"/>
      <c r="G129" s="233" t="s">
        <v>70</v>
      </c>
      <c r="H129" s="79" t="s">
        <v>70</v>
      </c>
    </row>
    <row r="130" spans="1:8" ht="15">
      <c r="A130" s="273" t="s">
        <v>49</v>
      </c>
      <c r="B130" s="274"/>
      <c r="C130" s="274"/>
      <c r="D130" s="275"/>
      <c r="E130" s="38" t="s">
        <v>48</v>
      </c>
      <c r="F130" s="286"/>
      <c r="G130" s="233" t="s">
        <v>70</v>
      </c>
      <c r="H130" s="79" t="s">
        <v>70</v>
      </c>
    </row>
    <row r="131" spans="1:8" ht="30.75" customHeight="1">
      <c r="A131" s="273" t="s">
        <v>52</v>
      </c>
      <c r="B131" s="274"/>
      <c r="C131" s="274"/>
      <c r="D131" s="275"/>
      <c r="E131" s="38" t="s">
        <v>53</v>
      </c>
      <c r="F131" s="286"/>
      <c r="G131" s="226">
        <v>0</v>
      </c>
      <c r="H131" s="50">
        <v>0</v>
      </c>
    </row>
    <row r="132" spans="1:8" ht="15">
      <c r="A132" s="273" t="s">
        <v>51</v>
      </c>
      <c r="B132" s="274"/>
      <c r="C132" s="274"/>
      <c r="D132" s="275"/>
      <c r="E132" s="37" t="s">
        <v>44</v>
      </c>
      <c r="F132" s="286"/>
      <c r="G132" s="226">
        <v>0</v>
      </c>
      <c r="H132" s="50">
        <v>0</v>
      </c>
    </row>
    <row r="133" spans="1:8" ht="15" customHeight="1" hidden="1">
      <c r="A133" s="1"/>
      <c r="B133" s="2"/>
      <c r="C133" s="2"/>
      <c r="D133" s="2"/>
      <c r="E133" s="40"/>
      <c r="F133" s="286"/>
      <c r="G133" s="177"/>
      <c r="H133" s="178"/>
    </row>
    <row r="134" spans="1:8" ht="30" customHeight="1" thickBot="1">
      <c r="A134" s="273" t="s">
        <v>134</v>
      </c>
      <c r="B134" s="274"/>
      <c r="C134" s="274"/>
      <c r="D134" s="275"/>
      <c r="E134" s="38" t="s">
        <v>50</v>
      </c>
      <c r="F134" s="286"/>
      <c r="G134" s="205">
        <v>0</v>
      </c>
      <c r="H134" s="65">
        <v>0</v>
      </c>
    </row>
    <row r="135" spans="1:8" ht="15.75" thickBot="1">
      <c r="A135" s="30" t="s">
        <v>316</v>
      </c>
      <c r="B135" s="27"/>
      <c r="C135" s="27"/>
      <c r="D135" s="27"/>
      <c r="E135" s="44" t="s">
        <v>16</v>
      </c>
      <c r="F135" s="286"/>
      <c r="G135" s="234">
        <v>114.2</v>
      </c>
      <c r="H135" s="107">
        <v>106.64</v>
      </c>
    </row>
    <row r="136" spans="1:8" ht="15">
      <c r="A136" s="45" t="s">
        <v>17</v>
      </c>
      <c r="B136" s="15"/>
      <c r="C136" s="15"/>
      <c r="D136" s="52"/>
      <c r="E136" s="48"/>
      <c r="F136" s="286"/>
      <c r="G136" s="183"/>
      <c r="H136" s="184"/>
    </row>
    <row r="137" spans="1:8" ht="15">
      <c r="A137" s="1" t="s">
        <v>18</v>
      </c>
      <c r="B137" s="2"/>
      <c r="C137" s="2"/>
      <c r="D137" s="2"/>
      <c r="E137" s="37" t="s">
        <v>16</v>
      </c>
      <c r="F137" s="286"/>
      <c r="G137" s="179">
        <v>45.1</v>
      </c>
      <c r="H137" s="51">
        <v>6.05</v>
      </c>
    </row>
    <row r="138" spans="1:8" ht="15">
      <c r="A138" s="276" t="s">
        <v>317</v>
      </c>
      <c r="B138" s="277"/>
      <c r="C138" s="277"/>
      <c r="D138" s="278"/>
      <c r="E138" s="46" t="s">
        <v>16</v>
      </c>
      <c r="F138" s="286"/>
      <c r="G138" s="220" t="s">
        <v>70</v>
      </c>
      <c r="H138" s="219" t="s">
        <v>70</v>
      </c>
    </row>
    <row r="139" spans="1:8" ht="15">
      <c r="A139" s="3" t="s">
        <v>20</v>
      </c>
      <c r="B139" s="4"/>
      <c r="C139" s="4"/>
      <c r="D139" s="4"/>
      <c r="E139" s="37" t="s">
        <v>16</v>
      </c>
      <c r="F139" s="286"/>
      <c r="G139" s="179">
        <v>0</v>
      </c>
      <c r="H139" s="51">
        <v>0</v>
      </c>
    </row>
    <row r="140" spans="1:8" ht="15">
      <c r="A140" s="3" t="s">
        <v>22</v>
      </c>
      <c r="B140" s="4"/>
      <c r="C140" s="4"/>
      <c r="D140" s="4"/>
      <c r="E140" s="37" t="s">
        <v>16</v>
      </c>
      <c r="F140" s="286"/>
      <c r="G140" s="179">
        <v>0</v>
      </c>
      <c r="H140" s="51" t="s">
        <v>70</v>
      </c>
    </row>
    <row r="141" spans="1:8" ht="15">
      <c r="A141" s="1" t="s">
        <v>28</v>
      </c>
      <c r="B141" s="4"/>
      <c r="C141" s="4"/>
      <c r="D141" s="4"/>
      <c r="E141" s="37" t="s">
        <v>16</v>
      </c>
      <c r="F141" s="286"/>
      <c r="G141" s="179" t="s">
        <v>70</v>
      </c>
      <c r="H141" s="51" t="s">
        <v>70</v>
      </c>
    </row>
    <row r="142" spans="1:8" ht="15">
      <c r="A142" s="3" t="s">
        <v>23</v>
      </c>
      <c r="B142" s="2"/>
      <c r="C142" s="2"/>
      <c r="D142" s="2"/>
      <c r="E142" s="37" t="s">
        <v>16</v>
      </c>
      <c r="F142" s="286"/>
      <c r="G142" s="179">
        <v>1.35</v>
      </c>
      <c r="H142" s="51">
        <v>0.76</v>
      </c>
    </row>
    <row r="143" spans="1:8" ht="15">
      <c r="A143" s="3" t="s">
        <v>123</v>
      </c>
      <c r="B143" s="4"/>
      <c r="C143" s="4"/>
      <c r="D143" s="4"/>
      <c r="E143" s="37" t="s">
        <v>16</v>
      </c>
      <c r="F143" s="286"/>
      <c r="G143" s="235" t="s">
        <v>70</v>
      </c>
      <c r="H143" s="106" t="s">
        <v>70</v>
      </c>
    </row>
    <row r="144" spans="1:8" ht="15">
      <c r="A144" s="2" t="s">
        <v>30</v>
      </c>
      <c r="B144" s="2"/>
      <c r="C144" s="2"/>
      <c r="D144" s="2"/>
      <c r="E144" s="37" t="s">
        <v>16</v>
      </c>
      <c r="F144" s="286"/>
      <c r="G144" s="235" t="s">
        <v>70</v>
      </c>
      <c r="H144" s="106" t="s">
        <v>70</v>
      </c>
    </row>
    <row r="145" spans="1:8" ht="15">
      <c r="A145" s="5" t="s">
        <v>31</v>
      </c>
      <c r="B145" s="6"/>
      <c r="C145" s="6"/>
      <c r="D145" s="32"/>
      <c r="E145" s="37" t="s">
        <v>16</v>
      </c>
      <c r="F145" s="286"/>
      <c r="G145" s="235" t="s">
        <v>70</v>
      </c>
      <c r="H145" s="106" t="s">
        <v>70</v>
      </c>
    </row>
    <row r="146" spans="1:8" ht="15">
      <c r="A146" s="3" t="s">
        <v>29</v>
      </c>
      <c r="B146" s="4"/>
      <c r="C146" s="4"/>
      <c r="D146" s="4"/>
      <c r="E146" s="37" t="s">
        <v>16</v>
      </c>
      <c r="F146" s="286"/>
      <c r="G146" s="179">
        <v>25.89</v>
      </c>
      <c r="H146" s="230">
        <v>12.14</v>
      </c>
    </row>
    <row r="147" spans="1:8" ht="15">
      <c r="A147" s="2" t="s">
        <v>30</v>
      </c>
      <c r="B147" s="2"/>
      <c r="C147" s="2"/>
      <c r="D147" s="2"/>
      <c r="E147" s="37" t="s">
        <v>16</v>
      </c>
      <c r="F147" s="286"/>
      <c r="G147" s="179">
        <v>17.87</v>
      </c>
      <c r="H147" s="230">
        <v>8.08</v>
      </c>
    </row>
    <row r="148" spans="1:8" ht="15">
      <c r="A148" s="5" t="s">
        <v>31</v>
      </c>
      <c r="B148" s="6"/>
      <c r="C148" s="6"/>
      <c r="D148" s="32"/>
      <c r="E148" s="37" t="s">
        <v>16</v>
      </c>
      <c r="F148" s="286"/>
      <c r="G148" s="179">
        <v>2.54</v>
      </c>
      <c r="H148" s="230">
        <v>1.14</v>
      </c>
    </row>
    <row r="149" spans="1:8" ht="15">
      <c r="A149" s="1" t="s">
        <v>26</v>
      </c>
      <c r="B149" s="2"/>
      <c r="C149" s="2"/>
      <c r="D149" s="2"/>
      <c r="E149" s="37" t="s">
        <v>16</v>
      </c>
      <c r="F149" s="286"/>
      <c r="G149" s="179">
        <v>28.76</v>
      </c>
      <c r="H149" s="230">
        <v>27.25</v>
      </c>
    </row>
    <row r="150" spans="1:8" ht="15">
      <c r="A150" s="3" t="s">
        <v>27</v>
      </c>
      <c r="B150" s="4"/>
      <c r="C150" s="4"/>
      <c r="D150" s="4"/>
      <c r="E150" s="37" t="s">
        <v>16</v>
      </c>
      <c r="F150" s="286"/>
      <c r="G150" s="179">
        <v>4.08</v>
      </c>
      <c r="H150" s="230">
        <v>3.87</v>
      </c>
    </row>
    <row r="151" spans="1:8" ht="15">
      <c r="A151" s="279" t="s">
        <v>24</v>
      </c>
      <c r="B151" s="280"/>
      <c r="C151" s="280"/>
      <c r="D151" s="280"/>
      <c r="E151" s="37" t="s">
        <v>16</v>
      </c>
      <c r="F151" s="286"/>
      <c r="G151" s="179">
        <v>7.89</v>
      </c>
      <c r="H151" s="230">
        <v>3.11</v>
      </c>
    </row>
    <row r="152" spans="1:9" ht="15">
      <c r="A152" s="17" t="s">
        <v>32</v>
      </c>
      <c r="B152" s="4"/>
      <c r="C152" s="4"/>
      <c r="D152" s="35"/>
      <c r="E152" s="47" t="s">
        <v>16</v>
      </c>
      <c r="F152" s="286"/>
      <c r="G152" s="222">
        <f>SUM(G137:G146)+SUM(G149:G151)</f>
        <v>113.07000000000001</v>
      </c>
      <c r="H152" s="19">
        <f>SUM(H137:H146)+SUM(H149:H151)</f>
        <v>53.18000000000001</v>
      </c>
      <c r="I152" s="29"/>
    </row>
    <row r="153" spans="1:9" ht="15">
      <c r="A153" s="17" t="s">
        <v>66</v>
      </c>
      <c r="B153" s="4"/>
      <c r="C153" s="4"/>
      <c r="D153" s="35"/>
      <c r="E153" s="47" t="s">
        <v>16</v>
      </c>
      <c r="F153" s="286"/>
      <c r="G153" s="222">
        <v>114.32</v>
      </c>
      <c r="H153" s="19">
        <v>102.74</v>
      </c>
      <c r="I153" s="29"/>
    </row>
    <row r="154" spans="1:9" ht="15">
      <c r="A154" s="7" t="s">
        <v>67</v>
      </c>
      <c r="B154" s="2"/>
      <c r="C154" s="2"/>
      <c r="D154" s="2"/>
      <c r="E154" s="47" t="s">
        <v>16</v>
      </c>
      <c r="F154" s="286"/>
      <c r="G154" s="223">
        <v>1.13</v>
      </c>
      <c r="H154" s="19">
        <v>0.96</v>
      </c>
      <c r="I154" s="29"/>
    </row>
    <row r="155" spans="1:8" ht="15">
      <c r="A155" s="17" t="s">
        <v>5</v>
      </c>
      <c r="B155" s="18"/>
      <c r="C155" s="18"/>
      <c r="D155" s="18"/>
      <c r="E155" s="41"/>
      <c r="F155" s="286"/>
      <c r="G155" s="222">
        <f>G152/G120</f>
        <v>1.0484005563282337</v>
      </c>
      <c r="H155" s="19">
        <f>H152/H120</f>
        <v>0.5486999587288486</v>
      </c>
    </row>
    <row r="156" spans="1:8" ht="15.75" thickBot="1">
      <c r="A156" s="20" t="s">
        <v>6</v>
      </c>
      <c r="B156" s="21"/>
      <c r="C156" s="21"/>
      <c r="D156" s="21"/>
      <c r="E156" s="42"/>
      <c r="F156" s="287"/>
      <c r="G156" s="236">
        <v>1.06</v>
      </c>
      <c r="H156" s="22">
        <v>1.06</v>
      </c>
    </row>
    <row r="157" spans="1:8" ht="15">
      <c r="A157" s="9"/>
      <c r="B157" s="9"/>
      <c r="C157" s="9"/>
      <c r="D157" s="9"/>
      <c r="E157" s="9"/>
      <c r="F157" s="237"/>
      <c r="G157" s="237"/>
      <c r="H157" s="237"/>
    </row>
    <row r="158" spans="1:8" ht="15">
      <c r="A158" s="9"/>
      <c r="B158" s="9"/>
      <c r="C158" s="9"/>
      <c r="D158" s="9"/>
      <c r="E158" s="9"/>
      <c r="F158" s="237"/>
      <c r="G158" s="237"/>
      <c r="H158" s="237"/>
    </row>
    <row r="159" spans="1:8" ht="30.75" customHeight="1">
      <c r="A159" s="271" t="s">
        <v>308</v>
      </c>
      <c r="B159" s="272"/>
      <c r="C159" s="272"/>
      <c r="D159" s="272"/>
      <c r="E159" s="272"/>
      <c r="F159" s="272"/>
      <c r="G159" s="272"/>
      <c r="H159" s="272"/>
    </row>
    <row r="160" spans="1:6" ht="15">
      <c r="A160" s="9"/>
      <c r="B160" s="9"/>
      <c r="C160" s="9"/>
      <c r="D160" s="9"/>
      <c r="E160" s="9"/>
      <c r="F160" s="9"/>
    </row>
    <row r="161" spans="1:8" ht="60.75" customHeight="1" thickBot="1">
      <c r="A161" s="310" t="s">
        <v>311</v>
      </c>
      <c r="B161" s="310"/>
      <c r="C161" s="310"/>
      <c r="D161" s="310"/>
      <c r="E161" s="310"/>
      <c r="F161" s="310"/>
      <c r="G161" s="310"/>
      <c r="H161" s="310"/>
    </row>
    <row r="162" spans="1:8" ht="45.75" thickBot="1">
      <c r="A162" s="188" t="s">
        <v>12</v>
      </c>
      <c r="B162" s="189"/>
      <c r="C162" s="156"/>
      <c r="D162" s="156"/>
      <c r="E162" s="157" t="s">
        <v>13</v>
      </c>
      <c r="F162" s="158" t="s">
        <v>287</v>
      </c>
      <c r="G162" s="201" t="s">
        <v>288</v>
      </c>
      <c r="H162" s="202" t="s">
        <v>309</v>
      </c>
    </row>
    <row r="163" spans="1:8" ht="15">
      <c r="A163" s="10" t="s">
        <v>71</v>
      </c>
      <c r="B163" s="11"/>
      <c r="C163" s="11"/>
      <c r="D163" s="58"/>
      <c r="E163" s="59" t="s">
        <v>72</v>
      </c>
      <c r="F163" s="124">
        <f>F164+F165+F166</f>
        <v>1286.65</v>
      </c>
      <c r="G163" s="108"/>
      <c r="H163" s="238"/>
    </row>
    <row r="164" spans="1:8" ht="15">
      <c r="A164" s="5" t="s">
        <v>0</v>
      </c>
      <c r="B164" s="6"/>
      <c r="C164" s="6"/>
      <c r="D164" s="32"/>
      <c r="E164" s="57" t="s">
        <v>72</v>
      </c>
      <c r="F164" s="125">
        <v>1078.39</v>
      </c>
      <c r="G164" s="281" t="s">
        <v>301</v>
      </c>
      <c r="H164" s="282"/>
    </row>
    <row r="165" spans="1:8" ht="15">
      <c r="A165" s="5" t="s">
        <v>3</v>
      </c>
      <c r="B165" s="6"/>
      <c r="C165" s="6"/>
      <c r="D165" s="32"/>
      <c r="E165" s="57" t="s">
        <v>72</v>
      </c>
      <c r="F165" s="125">
        <v>177.2</v>
      </c>
      <c r="G165" s="281"/>
      <c r="H165" s="282"/>
    </row>
    <row r="166" spans="1:8" ht="15.75" thickBot="1">
      <c r="A166" s="12" t="s">
        <v>4</v>
      </c>
      <c r="B166" s="13"/>
      <c r="C166" s="13"/>
      <c r="D166" s="60"/>
      <c r="E166" s="63" t="s">
        <v>72</v>
      </c>
      <c r="F166" s="126">
        <v>31.06</v>
      </c>
      <c r="G166" s="281"/>
      <c r="H166" s="282"/>
    </row>
    <row r="167" spans="1:8" ht="15">
      <c r="A167" s="14" t="s">
        <v>7</v>
      </c>
      <c r="B167" s="15"/>
      <c r="C167" s="15"/>
      <c r="D167" s="15"/>
      <c r="E167" s="16" t="s">
        <v>16</v>
      </c>
      <c r="F167" s="66">
        <f>F168+F169</f>
        <v>6909.25</v>
      </c>
      <c r="G167" s="281"/>
      <c r="H167" s="282"/>
    </row>
    <row r="168" spans="1:8" ht="15">
      <c r="A168" s="3" t="s">
        <v>73</v>
      </c>
      <c r="B168" s="4"/>
      <c r="C168" s="4"/>
      <c r="D168" s="4"/>
      <c r="E168" s="37" t="s">
        <v>16</v>
      </c>
      <c r="F168" s="122">
        <v>5484.6</v>
      </c>
      <c r="G168" s="281"/>
      <c r="H168" s="282"/>
    </row>
    <row r="169" spans="1:8" ht="15.75" thickBot="1">
      <c r="A169" s="12" t="s">
        <v>82</v>
      </c>
      <c r="B169" s="13"/>
      <c r="C169" s="13"/>
      <c r="D169" s="13"/>
      <c r="E169" s="43" t="s">
        <v>16</v>
      </c>
      <c r="F169" s="123">
        <v>1424.65</v>
      </c>
      <c r="G169" s="281"/>
      <c r="H169" s="282"/>
    </row>
    <row r="170" spans="1:8" ht="15">
      <c r="A170" s="5" t="s">
        <v>18</v>
      </c>
      <c r="B170" s="6"/>
      <c r="C170" s="6"/>
      <c r="D170" s="6"/>
      <c r="E170" s="38" t="s">
        <v>16</v>
      </c>
      <c r="F170" s="54">
        <v>229.99</v>
      </c>
      <c r="G170" s="281"/>
      <c r="H170" s="282"/>
    </row>
    <row r="171" spans="1:8" ht="15">
      <c r="A171" s="1" t="s">
        <v>26</v>
      </c>
      <c r="B171" s="4"/>
      <c r="C171" s="4"/>
      <c r="D171" s="6"/>
      <c r="E171" s="37" t="s">
        <v>16</v>
      </c>
      <c r="F171" s="119">
        <v>76.9</v>
      </c>
      <c r="G171" s="281"/>
      <c r="H171" s="282"/>
    </row>
    <row r="172" spans="1:8" ht="15">
      <c r="A172" s="3" t="s">
        <v>27</v>
      </c>
      <c r="B172" s="4"/>
      <c r="C172" s="4"/>
      <c r="D172" s="4"/>
      <c r="E172" s="37" t="s">
        <v>16</v>
      </c>
      <c r="F172" s="119">
        <v>9.5</v>
      </c>
      <c r="G172" s="281"/>
      <c r="H172" s="282"/>
    </row>
    <row r="173" spans="1:8" ht="15">
      <c r="A173" s="3" t="s">
        <v>1</v>
      </c>
      <c r="B173" s="4"/>
      <c r="C173" s="4"/>
      <c r="D173" s="4"/>
      <c r="E173" s="37" t="s">
        <v>16</v>
      </c>
      <c r="F173" s="119">
        <v>105.9</v>
      </c>
      <c r="G173" s="281"/>
      <c r="H173" s="282"/>
    </row>
    <row r="174" spans="1:8" ht="15">
      <c r="A174" s="4" t="s">
        <v>30</v>
      </c>
      <c r="B174" s="6"/>
      <c r="C174" s="6"/>
      <c r="D174" s="4"/>
      <c r="E174" s="37" t="s">
        <v>16</v>
      </c>
      <c r="F174" s="119">
        <v>71.54</v>
      </c>
      <c r="G174" s="281"/>
      <c r="H174" s="282"/>
    </row>
    <row r="175" spans="1:8" ht="15">
      <c r="A175" s="5" t="s">
        <v>31</v>
      </c>
      <c r="B175" s="6"/>
      <c r="C175" s="6"/>
      <c r="D175" s="4"/>
      <c r="E175" s="37" t="s">
        <v>16</v>
      </c>
      <c r="F175" s="119">
        <v>9.99</v>
      </c>
      <c r="G175" s="281"/>
      <c r="H175" s="282"/>
    </row>
    <row r="176" spans="1:8" ht="15">
      <c r="A176" s="3" t="s">
        <v>8</v>
      </c>
      <c r="B176" s="4"/>
      <c r="C176" s="4"/>
      <c r="D176" s="6"/>
      <c r="E176" s="37" t="s">
        <v>16</v>
      </c>
      <c r="F176" s="119">
        <v>32.13</v>
      </c>
      <c r="G176" s="281"/>
      <c r="H176" s="282"/>
    </row>
    <row r="177" spans="1:8" ht="15">
      <c r="A177" s="3" t="s">
        <v>11</v>
      </c>
      <c r="B177" s="4"/>
      <c r="C177" s="4"/>
      <c r="D177" s="4"/>
      <c r="E177" s="37" t="s">
        <v>16</v>
      </c>
      <c r="F177" s="119">
        <v>40.43</v>
      </c>
      <c r="G177" s="281"/>
      <c r="H177" s="282"/>
    </row>
    <row r="178" spans="1:8" ht="15.75" thickBot="1">
      <c r="A178" s="1" t="s">
        <v>2</v>
      </c>
      <c r="B178" s="26"/>
      <c r="C178" s="26"/>
      <c r="D178" s="26"/>
      <c r="E178" s="36" t="s">
        <v>16</v>
      </c>
      <c r="F178" s="119">
        <v>10.17</v>
      </c>
      <c r="G178" s="281"/>
      <c r="H178" s="282"/>
    </row>
    <row r="179" spans="1:8" ht="15.75" thickBot="1">
      <c r="A179" s="30" t="s">
        <v>32</v>
      </c>
      <c r="B179" s="27"/>
      <c r="C179" s="27"/>
      <c r="D179" s="27"/>
      <c r="E179" s="28"/>
      <c r="F179" s="107">
        <f>SUM(F170:F173)+SUM(F176:F178)</f>
        <v>505.02</v>
      </c>
      <c r="G179" s="281"/>
      <c r="H179" s="282"/>
    </row>
    <row r="180" spans="1:9" ht="15">
      <c r="A180" s="17" t="s">
        <v>66</v>
      </c>
      <c r="B180" s="4"/>
      <c r="C180" s="4"/>
      <c r="D180" s="35"/>
      <c r="E180" s="47" t="s">
        <v>16</v>
      </c>
      <c r="F180" s="19">
        <f>F182*F163/1000</f>
        <v>88.26419</v>
      </c>
      <c r="G180" s="281"/>
      <c r="H180" s="282"/>
      <c r="I180" s="29"/>
    </row>
    <row r="181" spans="1:9" ht="15">
      <c r="A181" s="17" t="s">
        <v>67</v>
      </c>
      <c r="B181" s="4"/>
      <c r="C181" s="4"/>
      <c r="D181" s="35"/>
      <c r="E181" s="47" t="s">
        <v>16</v>
      </c>
      <c r="F181" s="19">
        <v>3.79</v>
      </c>
      <c r="G181" s="281"/>
      <c r="H181" s="282"/>
      <c r="I181" s="29"/>
    </row>
    <row r="182" spans="1:8" ht="15">
      <c r="A182" s="23" t="s">
        <v>9</v>
      </c>
      <c r="B182" s="6"/>
      <c r="C182" s="6"/>
      <c r="D182" s="6"/>
      <c r="E182" s="25" t="s">
        <v>74</v>
      </c>
      <c r="F182" s="31">
        <v>68.6</v>
      </c>
      <c r="G182" s="281"/>
      <c r="H182" s="282"/>
    </row>
    <row r="183" spans="1:8" ht="15.75" thickBot="1">
      <c r="A183" s="12" t="s">
        <v>10</v>
      </c>
      <c r="B183" s="13"/>
      <c r="C183" s="13"/>
      <c r="D183" s="88"/>
      <c r="E183" s="56"/>
      <c r="F183" s="24">
        <v>0.64</v>
      </c>
      <c r="G183" s="281"/>
      <c r="H183" s="282"/>
    </row>
    <row r="184" spans="1:8" ht="15">
      <c r="A184" s="302" t="s">
        <v>75</v>
      </c>
      <c r="B184" s="303"/>
      <c r="C184" s="303"/>
      <c r="D184" s="304"/>
      <c r="E184" s="49" t="s">
        <v>39</v>
      </c>
      <c r="F184" s="64">
        <v>9.6</v>
      </c>
      <c r="G184" s="281"/>
      <c r="H184" s="282"/>
    </row>
    <row r="185" spans="1:8" ht="15">
      <c r="A185" s="305" t="s">
        <v>43</v>
      </c>
      <c r="B185" s="61"/>
      <c r="C185" s="61"/>
      <c r="D185" s="62"/>
      <c r="E185" s="37" t="s">
        <v>44</v>
      </c>
      <c r="F185" s="50">
        <v>2</v>
      </c>
      <c r="G185" s="281"/>
      <c r="H185" s="282"/>
    </row>
    <row r="186" spans="1:8" ht="15">
      <c r="A186" s="273" t="s">
        <v>76</v>
      </c>
      <c r="B186" s="274"/>
      <c r="C186" s="274"/>
      <c r="D186" s="275"/>
      <c r="E186" s="38" t="s">
        <v>50</v>
      </c>
      <c r="F186" s="50">
        <v>1</v>
      </c>
      <c r="G186" s="281"/>
      <c r="H186" s="282"/>
    </row>
    <row r="187" spans="1:8" ht="15">
      <c r="A187" s="273" t="s">
        <v>49</v>
      </c>
      <c r="B187" s="274"/>
      <c r="C187" s="274"/>
      <c r="D187" s="275"/>
      <c r="E187" s="38" t="s">
        <v>48</v>
      </c>
      <c r="F187" s="51">
        <v>0.1</v>
      </c>
      <c r="G187" s="281"/>
      <c r="H187" s="282"/>
    </row>
    <row r="188" spans="1:8" ht="30" customHeight="1">
      <c r="A188" s="273" t="s">
        <v>77</v>
      </c>
      <c r="B188" s="274"/>
      <c r="C188" s="274"/>
      <c r="D188" s="275"/>
      <c r="E188" s="38" t="s">
        <v>53</v>
      </c>
      <c r="F188" s="50">
        <v>0</v>
      </c>
      <c r="G188" s="281"/>
      <c r="H188" s="282"/>
    </row>
    <row r="189" spans="1:8" ht="15.75" thickBot="1">
      <c r="A189" s="306" t="s">
        <v>51</v>
      </c>
      <c r="B189" s="307"/>
      <c r="C189" s="307"/>
      <c r="D189" s="308"/>
      <c r="E189" s="55" t="s">
        <v>44</v>
      </c>
      <c r="F189" s="65">
        <v>0</v>
      </c>
      <c r="G189" s="283"/>
      <c r="H189" s="284"/>
    </row>
    <row r="192" spans="1:8" ht="22.5" customHeight="1">
      <c r="A192" s="271" t="s">
        <v>310</v>
      </c>
      <c r="B192" s="272"/>
      <c r="C192" s="272"/>
      <c r="D192" s="272"/>
      <c r="E192" s="272"/>
      <c r="F192" s="272"/>
      <c r="G192" s="272"/>
      <c r="H192" s="272"/>
    </row>
    <row r="193" spans="1:8" ht="54.75" customHeight="1">
      <c r="A193" s="309" t="s">
        <v>303</v>
      </c>
      <c r="B193" s="309"/>
      <c r="C193" s="309"/>
      <c r="D193" s="309"/>
      <c r="E193" s="309"/>
      <c r="F193" s="309"/>
      <c r="G193" s="309"/>
      <c r="H193" s="309"/>
    </row>
    <row r="195" spans="1:8" ht="51" customHeight="1">
      <c r="A195" s="309" t="s">
        <v>302</v>
      </c>
      <c r="B195" s="309"/>
      <c r="C195" s="309"/>
      <c r="D195" s="309"/>
      <c r="E195" s="309"/>
      <c r="F195" s="309"/>
      <c r="G195" s="309"/>
      <c r="H195" s="309"/>
    </row>
    <row r="196" ht="15.75" thickBot="1"/>
    <row r="197" spans="1:8" ht="45.75" thickBot="1">
      <c r="A197" s="188" t="s">
        <v>12</v>
      </c>
      <c r="B197" s="156"/>
      <c r="C197" s="156"/>
      <c r="D197" s="156"/>
      <c r="E197" s="157" t="s">
        <v>13</v>
      </c>
      <c r="F197" s="159" t="s">
        <v>287</v>
      </c>
      <c r="G197" s="181" t="s">
        <v>288</v>
      </c>
      <c r="H197" s="182" t="s">
        <v>309</v>
      </c>
    </row>
    <row r="198" spans="1:8" ht="15">
      <c r="A198" s="14" t="s">
        <v>78</v>
      </c>
      <c r="B198" s="68"/>
      <c r="C198" s="68"/>
      <c r="D198" s="71"/>
      <c r="E198" s="59" t="s">
        <v>72</v>
      </c>
      <c r="F198" s="163">
        <f>F199+F200+F201</f>
        <v>24.7</v>
      </c>
      <c r="G198" s="209">
        <f>G199+G200+G201</f>
        <v>102.31</v>
      </c>
      <c r="H198" s="66">
        <f>H199+H200+H201</f>
        <v>80.63</v>
      </c>
    </row>
    <row r="199" spans="1:8" ht="15">
      <c r="A199" s="5" t="s">
        <v>0</v>
      </c>
      <c r="B199" s="67"/>
      <c r="C199" s="67"/>
      <c r="D199" s="72"/>
      <c r="E199" s="57" t="s">
        <v>72</v>
      </c>
      <c r="F199" s="190">
        <f>1.8+22.9</f>
        <v>24.7</v>
      </c>
      <c r="G199" s="210">
        <v>102.31</v>
      </c>
      <c r="H199" s="119">
        <v>80.63</v>
      </c>
    </row>
    <row r="200" spans="1:8" ht="15">
      <c r="A200" s="5" t="s">
        <v>3</v>
      </c>
      <c r="B200" s="67"/>
      <c r="C200" s="67"/>
      <c r="D200" s="72"/>
      <c r="E200" s="57" t="s">
        <v>72</v>
      </c>
      <c r="F200" s="190">
        <v>0</v>
      </c>
      <c r="G200" s="210">
        <v>0</v>
      </c>
      <c r="H200" s="119">
        <v>0</v>
      </c>
    </row>
    <row r="201" spans="1:8" ht="15.75" thickBot="1">
      <c r="A201" s="12" t="s">
        <v>4</v>
      </c>
      <c r="B201" s="69"/>
      <c r="C201" s="69"/>
      <c r="D201" s="73"/>
      <c r="E201" s="63" t="s">
        <v>72</v>
      </c>
      <c r="F201" s="187">
        <v>0</v>
      </c>
      <c r="G201" s="208">
        <v>0</v>
      </c>
      <c r="H201" s="120">
        <v>0</v>
      </c>
    </row>
    <row r="202" spans="1:8" ht="15.75" thickBot="1">
      <c r="A202" s="30" t="s">
        <v>79</v>
      </c>
      <c r="B202" s="70"/>
      <c r="C202" s="70"/>
      <c r="D202" s="74"/>
      <c r="E202" s="75" t="s">
        <v>16</v>
      </c>
      <c r="F202" s="172">
        <f>9.27+1.13</f>
        <v>10.399999999999999</v>
      </c>
      <c r="G202" s="234">
        <v>53.58</v>
      </c>
      <c r="H202" s="107">
        <v>43.3</v>
      </c>
    </row>
    <row r="203" spans="1:8" ht="31.5" customHeight="1">
      <c r="A203" s="90" t="s">
        <v>83</v>
      </c>
      <c r="B203" s="68"/>
      <c r="C203" s="68"/>
      <c r="D203" s="71"/>
      <c r="E203" s="91" t="s">
        <v>84</v>
      </c>
      <c r="F203" s="191">
        <v>3.27</v>
      </c>
      <c r="G203" s="239">
        <v>3.77</v>
      </c>
      <c r="H203" s="121">
        <v>3.78</v>
      </c>
    </row>
    <row r="204" spans="1:8" ht="17.25" customHeight="1">
      <c r="A204" s="311" t="s">
        <v>85</v>
      </c>
      <c r="B204" s="311"/>
      <c r="C204" s="311"/>
      <c r="D204" s="311"/>
      <c r="E204" s="92" t="s">
        <v>86</v>
      </c>
      <c r="F204" s="192">
        <v>3.183</v>
      </c>
      <c r="G204" s="240">
        <v>14.2</v>
      </c>
      <c r="H204" s="241">
        <v>1.433</v>
      </c>
    </row>
    <row r="205" spans="1:8" ht="17.25" customHeight="1">
      <c r="A205" s="312" t="s">
        <v>91</v>
      </c>
      <c r="B205" s="313"/>
      <c r="C205" s="313"/>
      <c r="D205" s="314"/>
      <c r="E205" s="37" t="s">
        <v>16</v>
      </c>
      <c r="F205" s="168" t="s">
        <v>90</v>
      </c>
      <c r="G205" s="215" t="s">
        <v>90</v>
      </c>
      <c r="H205" s="94" t="s">
        <v>90</v>
      </c>
    </row>
    <row r="206" spans="1:8" ht="29.25" customHeight="1">
      <c r="A206" s="273" t="s">
        <v>92</v>
      </c>
      <c r="B206" s="274"/>
      <c r="C206" s="274"/>
      <c r="D206" s="275"/>
      <c r="E206" s="38" t="s">
        <v>16</v>
      </c>
      <c r="F206" s="168" t="s">
        <v>90</v>
      </c>
      <c r="G206" s="215" t="s">
        <v>90</v>
      </c>
      <c r="H206" s="94" t="s">
        <v>90</v>
      </c>
    </row>
    <row r="207" spans="1:8" ht="26.25" customHeight="1">
      <c r="A207" s="273" t="s">
        <v>93</v>
      </c>
      <c r="B207" s="274"/>
      <c r="C207" s="274"/>
      <c r="D207" s="275"/>
      <c r="E207" s="38" t="s">
        <v>16</v>
      </c>
      <c r="F207" s="168" t="s">
        <v>90</v>
      </c>
      <c r="G207" s="215" t="s">
        <v>90</v>
      </c>
      <c r="H207" s="94" t="s">
        <v>90</v>
      </c>
    </row>
    <row r="208" spans="1:8" ht="26.25" customHeight="1">
      <c r="A208" s="273" t="s">
        <v>94</v>
      </c>
      <c r="B208" s="274"/>
      <c r="C208" s="274"/>
      <c r="D208" s="275"/>
      <c r="E208" s="38" t="s">
        <v>16</v>
      </c>
      <c r="F208" s="168" t="s">
        <v>90</v>
      </c>
      <c r="G208" s="215" t="s">
        <v>90</v>
      </c>
      <c r="H208" s="94" t="s">
        <v>90</v>
      </c>
    </row>
    <row r="209" spans="1:8" ht="38.25" customHeight="1">
      <c r="A209" s="273" t="s">
        <v>95</v>
      </c>
      <c r="B209" s="274"/>
      <c r="C209" s="274"/>
      <c r="D209" s="275"/>
      <c r="E209" s="38" t="s">
        <v>16</v>
      </c>
      <c r="F209" s="168" t="s">
        <v>90</v>
      </c>
      <c r="G209" s="215" t="s">
        <v>90</v>
      </c>
      <c r="H209" s="94" t="s">
        <v>90</v>
      </c>
    </row>
    <row r="210" spans="1:8" ht="42" customHeight="1">
      <c r="A210" s="273" t="s">
        <v>96</v>
      </c>
      <c r="B210" s="274"/>
      <c r="C210" s="274"/>
      <c r="D210" s="275"/>
      <c r="E210" s="38" t="s">
        <v>16</v>
      </c>
      <c r="F210" s="168" t="s">
        <v>90</v>
      </c>
      <c r="G210" s="215" t="s">
        <v>90</v>
      </c>
      <c r="H210" s="94" t="s">
        <v>90</v>
      </c>
    </row>
    <row r="211" spans="1:8" ht="40.5" customHeight="1">
      <c r="A211" s="273" t="s">
        <v>97</v>
      </c>
      <c r="B211" s="274"/>
      <c r="C211" s="274"/>
      <c r="D211" s="275"/>
      <c r="E211" s="38" t="s">
        <v>16</v>
      </c>
      <c r="F211" s="168" t="s">
        <v>90</v>
      </c>
      <c r="G211" s="215" t="s">
        <v>90</v>
      </c>
      <c r="H211" s="94" t="s">
        <v>90</v>
      </c>
    </row>
    <row r="212" spans="1:8" ht="30.75" customHeight="1">
      <c r="A212" s="273" t="s">
        <v>98</v>
      </c>
      <c r="B212" s="274"/>
      <c r="C212" s="274"/>
      <c r="D212" s="275"/>
      <c r="E212" s="38" t="s">
        <v>16</v>
      </c>
      <c r="F212" s="168" t="s">
        <v>90</v>
      </c>
      <c r="G212" s="215" t="s">
        <v>90</v>
      </c>
      <c r="H212" s="94" t="s">
        <v>90</v>
      </c>
    </row>
    <row r="213" spans="1:8" ht="43.5" customHeight="1" thickBot="1">
      <c r="A213" s="273" t="s">
        <v>99</v>
      </c>
      <c r="B213" s="274"/>
      <c r="C213" s="274"/>
      <c r="D213" s="275"/>
      <c r="E213" s="38" t="s">
        <v>16</v>
      </c>
      <c r="F213" s="168" t="s">
        <v>90</v>
      </c>
      <c r="G213" s="242" t="s">
        <v>90</v>
      </c>
      <c r="H213" s="243" t="s">
        <v>90</v>
      </c>
    </row>
    <row r="214" spans="1:8" ht="15.75" thickBot="1">
      <c r="A214" s="30" t="s">
        <v>80</v>
      </c>
      <c r="B214" s="70"/>
      <c r="C214" s="70"/>
      <c r="D214" s="74"/>
      <c r="E214" s="75" t="s">
        <v>16</v>
      </c>
      <c r="F214" s="172">
        <v>6.81</v>
      </c>
      <c r="G214" s="234">
        <v>37.6</v>
      </c>
      <c r="H214" s="107">
        <v>38.02</v>
      </c>
    </row>
    <row r="215" spans="1:8" ht="15">
      <c r="A215" s="45" t="s">
        <v>9</v>
      </c>
      <c r="B215" s="68"/>
      <c r="C215" s="68"/>
      <c r="D215" s="71"/>
      <c r="E215" s="93" t="s">
        <v>87</v>
      </c>
      <c r="F215" s="163">
        <v>478.1</v>
      </c>
      <c r="G215" s="209">
        <v>561.2</v>
      </c>
      <c r="H215" s="66">
        <v>537.02</v>
      </c>
    </row>
    <row r="216" spans="1:8" ht="15.75" thickBot="1">
      <c r="A216" s="12" t="s">
        <v>10</v>
      </c>
      <c r="B216" s="69"/>
      <c r="C216" s="69"/>
      <c r="D216" s="73"/>
      <c r="E216" s="89" t="s">
        <v>87</v>
      </c>
      <c r="F216" s="193">
        <v>9.12</v>
      </c>
      <c r="G216" s="244">
        <v>10.71</v>
      </c>
      <c r="H216" s="24">
        <v>10.71</v>
      </c>
    </row>
    <row r="217" spans="1:8" ht="15">
      <c r="A217" s="45" t="s">
        <v>66</v>
      </c>
      <c r="B217" s="15"/>
      <c r="C217" s="15"/>
      <c r="D217" s="52"/>
      <c r="E217" s="103" t="s">
        <v>16</v>
      </c>
      <c r="F217" s="163">
        <v>6.84</v>
      </c>
      <c r="G217" s="209">
        <v>57.42</v>
      </c>
      <c r="H217" s="66">
        <v>45.25</v>
      </c>
    </row>
    <row r="218" spans="1:8" ht="15.75" thickBot="1">
      <c r="A218" s="104" t="s">
        <v>67</v>
      </c>
      <c r="B218" s="8"/>
      <c r="C218" s="8"/>
      <c r="D218" s="88"/>
      <c r="E218" s="105" t="s">
        <v>16</v>
      </c>
      <c r="F218" s="193">
        <v>0.1</v>
      </c>
      <c r="G218" s="244">
        <v>2.24</v>
      </c>
      <c r="H218" s="24">
        <v>1</v>
      </c>
    </row>
    <row r="219" spans="1:8" ht="15">
      <c r="A219" s="108" t="s">
        <v>88</v>
      </c>
      <c r="B219" s="109"/>
      <c r="C219" s="109"/>
      <c r="D219" s="109"/>
      <c r="E219" s="49" t="s">
        <v>89</v>
      </c>
      <c r="F219" s="194">
        <v>0.08375</v>
      </c>
      <c r="G219" s="245">
        <v>0.08375</v>
      </c>
      <c r="H219" s="110">
        <v>0.08375</v>
      </c>
    </row>
    <row r="220" spans="1:8" ht="15">
      <c r="A220" s="111" t="s">
        <v>100</v>
      </c>
      <c r="B220" s="97"/>
      <c r="C220" s="97"/>
      <c r="D220" s="97"/>
      <c r="E220" s="38" t="s">
        <v>89</v>
      </c>
      <c r="F220" s="195">
        <v>0.06972</v>
      </c>
      <c r="G220" s="246">
        <v>0.06972</v>
      </c>
      <c r="H220" s="112">
        <v>0.06972</v>
      </c>
    </row>
    <row r="221" spans="1:8" ht="28.5" customHeight="1">
      <c r="A221" s="273" t="s">
        <v>101</v>
      </c>
      <c r="B221" s="274"/>
      <c r="C221" s="274"/>
      <c r="D221" s="275"/>
      <c r="E221" s="95" t="s">
        <v>102</v>
      </c>
      <c r="F221" s="161">
        <v>169.2</v>
      </c>
      <c r="G221" s="207">
        <v>169.2</v>
      </c>
      <c r="H221" s="51">
        <v>169.2</v>
      </c>
    </row>
    <row r="222" spans="1:8" ht="29.25" customHeight="1">
      <c r="A222" s="268" t="s">
        <v>103</v>
      </c>
      <c r="B222" s="269"/>
      <c r="C222" s="269"/>
      <c r="D222" s="270"/>
      <c r="E222" s="96" t="s">
        <v>72</v>
      </c>
      <c r="F222" s="168" t="s">
        <v>104</v>
      </c>
      <c r="G222" s="215" t="s">
        <v>104</v>
      </c>
      <c r="H222" s="94" t="s">
        <v>104</v>
      </c>
    </row>
    <row r="223" spans="1:8" ht="15">
      <c r="A223" s="299" t="s">
        <v>105</v>
      </c>
      <c r="B223" s="300"/>
      <c r="C223" s="300"/>
      <c r="D223" s="301"/>
      <c r="E223" s="99" t="s">
        <v>72</v>
      </c>
      <c r="F223" s="196">
        <v>24.7</v>
      </c>
      <c r="G223" s="251">
        <v>102.31</v>
      </c>
      <c r="H223" s="113">
        <v>80.63</v>
      </c>
    </row>
    <row r="224" spans="1:8" ht="15">
      <c r="A224" s="111" t="s">
        <v>107</v>
      </c>
      <c r="B224" s="97"/>
      <c r="C224" s="97"/>
      <c r="D224" s="98"/>
      <c r="E224" s="100" t="s">
        <v>72</v>
      </c>
      <c r="F224" s="197" t="s">
        <v>70</v>
      </c>
      <c r="G224" s="252" t="s">
        <v>70</v>
      </c>
      <c r="H224" s="247" t="s">
        <v>70</v>
      </c>
    </row>
    <row r="225" spans="1:8" ht="15">
      <c r="A225" s="114" t="s">
        <v>106</v>
      </c>
      <c r="B225" s="67"/>
      <c r="C225" s="67"/>
      <c r="D225" s="72"/>
      <c r="E225" s="101" t="s">
        <v>72</v>
      </c>
      <c r="F225" s="198">
        <v>24.7</v>
      </c>
      <c r="G225" s="214">
        <v>102.31</v>
      </c>
      <c r="H225" s="115">
        <v>80.63</v>
      </c>
    </row>
    <row r="226" spans="1:8" ht="27.75" customHeight="1">
      <c r="A226" s="268" t="s">
        <v>109</v>
      </c>
      <c r="B226" s="269"/>
      <c r="C226" s="269"/>
      <c r="D226" s="269"/>
      <c r="E226" s="37" t="s">
        <v>108</v>
      </c>
      <c r="F226" s="199" t="s">
        <v>70</v>
      </c>
      <c r="G226" s="248" t="s">
        <v>70</v>
      </c>
      <c r="H226" s="116" t="s">
        <v>70</v>
      </c>
    </row>
    <row r="227" spans="1:8" ht="15">
      <c r="A227" s="268" t="s">
        <v>110</v>
      </c>
      <c r="B227" s="269"/>
      <c r="C227" s="269"/>
      <c r="D227" s="269"/>
      <c r="E227" s="38" t="s">
        <v>39</v>
      </c>
      <c r="F227" s="199" t="s">
        <v>70</v>
      </c>
      <c r="G227" s="248" t="s">
        <v>70</v>
      </c>
      <c r="H227" s="116" t="s">
        <v>70</v>
      </c>
    </row>
    <row r="228" spans="1:8" ht="25.5" customHeight="1">
      <c r="A228" s="268" t="s">
        <v>111</v>
      </c>
      <c r="B228" s="269"/>
      <c r="C228" s="269"/>
      <c r="D228" s="269"/>
      <c r="E228" s="38" t="s">
        <v>39</v>
      </c>
      <c r="F228" s="199" t="s">
        <v>70</v>
      </c>
      <c r="G228" s="248" t="s">
        <v>70</v>
      </c>
      <c r="H228" s="116" t="s">
        <v>70</v>
      </c>
    </row>
    <row r="229" spans="1:8" ht="15">
      <c r="A229" s="268" t="s">
        <v>114</v>
      </c>
      <c r="B229" s="269"/>
      <c r="C229" s="269"/>
      <c r="D229" s="269"/>
      <c r="E229" s="38" t="s">
        <v>41</v>
      </c>
      <c r="F229" s="199" t="s">
        <v>70</v>
      </c>
      <c r="G229" s="248" t="s">
        <v>70</v>
      </c>
      <c r="H229" s="116" t="s">
        <v>70</v>
      </c>
    </row>
    <row r="230" spans="1:8" ht="15">
      <c r="A230" s="268" t="s">
        <v>113</v>
      </c>
      <c r="B230" s="269"/>
      <c r="C230" s="269"/>
      <c r="D230" s="269"/>
      <c r="E230" s="38" t="s">
        <v>41</v>
      </c>
      <c r="F230" s="200">
        <v>1</v>
      </c>
      <c r="G230" s="249">
        <v>1</v>
      </c>
      <c r="H230" s="117">
        <v>1</v>
      </c>
    </row>
    <row r="231" spans="1:8" ht="15">
      <c r="A231" s="268" t="s">
        <v>112</v>
      </c>
      <c r="B231" s="269"/>
      <c r="C231" s="269"/>
      <c r="D231" s="269"/>
      <c r="E231" s="38" t="s">
        <v>41</v>
      </c>
      <c r="F231" s="200">
        <v>1</v>
      </c>
      <c r="G231" s="249">
        <v>1</v>
      </c>
      <c r="H231" s="117">
        <v>1</v>
      </c>
    </row>
    <row r="232" spans="1:8" ht="15">
      <c r="A232" s="292" t="s">
        <v>115</v>
      </c>
      <c r="B232" s="293"/>
      <c r="C232" s="293"/>
      <c r="D232" s="293"/>
      <c r="E232" s="38" t="s">
        <v>116</v>
      </c>
      <c r="F232" s="155" t="s">
        <v>70</v>
      </c>
      <c r="G232" s="250" t="s">
        <v>70</v>
      </c>
      <c r="H232" s="118" t="s">
        <v>70</v>
      </c>
    </row>
    <row r="233" spans="1:8" ht="28.5" customHeight="1">
      <c r="A233" s="268" t="s">
        <v>118</v>
      </c>
      <c r="B233" s="269"/>
      <c r="C233" s="269"/>
      <c r="D233" s="269"/>
      <c r="E233" s="34" t="s">
        <v>117</v>
      </c>
      <c r="F233" s="161">
        <v>158.7</v>
      </c>
      <c r="G233" s="207">
        <v>158.7</v>
      </c>
      <c r="H233" s="51">
        <v>158.7</v>
      </c>
    </row>
    <row r="234" spans="1:8" ht="26.25">
      <c r="A234" s="268" t="s">
        <v>119</v>
      </c>
      <c r="B234" s="269"/>
      <c r="C234" s="269"/>
      <c r="D234" s="269"/>
      <c r="E234" s="102" t="s">
        <v>120</v>
      </c>
      <c r="F234" s="254"/>
      <c r="G234" s="255"/>
      <c r="H234" s="256"/>
    </row>
    <row r="235" spans="1:8" ht="31.5" customHeight="1" thickBot="1">
      <c r="A235" s="297" t="s">
        <v>318</v>
      </c>
      <c r="B235" s="298"/>
      <c r="C235" s="298"/>
      <c r="D235" s="298"/>
      <c r="E235" s="55" t="s">
        <v>121</v>
      </c>
      <c r="F235" s="257"/>
      <c r="G235" s="258"/>
      <c r="H235" s="259"/>
    </row>
  </sheetData>
  <sheetProtection/>
  <mergeCells count="89">
    <mergeCell ref="A18:D18"/>
    <mergeCell ref="A19:D19"/>
    <mergeCell ref="A4:H4"/>
    <mergeCell ref="A5:H5"/>
    <mergeCell ref="A3:H3"/>
    <mergeCell ref="A73:D73"/>
    <mergeCell ref="A23:D23"/>
    <mergeCell ref="A29:D29"/>
    <mergeCell ref="A30:D30"/>
    <mergeCell ref="A31:D31"/>
    <mergeCell ref="A60:D60"/>
    <mergeCell ref="A69:H69"/>
    <mergeCell ref="A79:D79"/>
    <mergeCell ref="A20:D20"/>
    <mergeCell ref="A21:D21"/>
    <mergeCell ref="A22:D22"/>
    <mergeCell ref="A24:D24"/>
    <mergeCell ref="A25:D25"/>
    <mergeCell ref="A70:H70"/>
    <mergeCell ref="A68:H68"/>
    <mergeCell ref="A58:D58"/>
    <mergeCell ref="A43:D43"/>
    <mergeCell ref="A84:D84"/>
    <mergeCell ref="A85:D85"/>
    <mergeCell ref="A86:D86"/>
    <mergeCell ref="A80:D80"/>
    <mergeCell ref="A26:D26"/>
    <mergeCell ref="A27:D27"/>
    <mergeCell ref="A106:D106"/>
    <mergeCell ref="A74:D74"/>
    <mergeCell ref="A87:D87"/>
    <mergeCell ref="A89:D89"/>
    <mergeCell ref="A93:D93"/>
    <mergeCell ref="A81:D81"/>
    <mergeCell ref="A82:D82"/>
    <mergeCell ref="A83:D83"/>
    <mergeCell ref="A161:H161"/>
    <mergeCell ref="A204:D204"/>
    <mergeCell ref="A205:D205"/>
    <mergeCell ref="A206:D206"/>
    <mergeCell ref="A212:D212"/>
    <mergeCell ref="A207:D207"/>
    <mergeCell ref="A184:D184"/>
    <mergeCell ref="A185:D185"/>
    <mergeCell ref="A186:D186"/>
    <mergeCell ref="A187:D187"/>
    <mergeCell ref="A188:D188"/>
    <mergeCell ref="A189:D189"/>
    <mergeCell ref="A193:H193"/>
    <mergeCell ref="A195:H195"/>
    <mergeCell ref="A208:D208"/>
    <mergeCell ref="A209:D209"/>
    <mergeCell ref="A210:D210"/>
    <mergeCell ref="A211:D211"/>
    <mergeCell ref="A230:D230"/>
    <mergeCell ref="A213:D213"/>
    <mergeCell ref="A221:D221"/>
    <mergeCell ref="A222:D222"/>
    <mergeCell ref="A223:D223"/>
    <mergeCell ref="G125:H125"/>
    <mergeCell ref="A234:D234"/>
    <mergeCell ref="A235:D235"/>
    <mergeCell ref="A231:D231"/>
    <mergeCell ref="A232:D232"/>
    <mergeCell ref="A233:D233"/>
    <mergeCell ref="A226:D226"/>
    <mergeCell ref="A227:D227"/>
    <mergeCell ref="A228:D228"/>
    <mergeCell ref="A229:D229"/>
    <mergeCell ref="A115:H115"/>
    <mergeCell ref="A118:D118"/>
    <mergeCell ref="A119:D119"/>
    <mergeCell ref="A124:D124"/>
    <mergeCell ref="A127:D127"/>
    <mergeCell ref="A128:D128"/>
    <mergeCell ref="A129:D129"/>
    <mergeCell ref="F117:F156"/>
    <mergeCell ref="A125:D125"/>
    <mergeCell ref="A130:D130"/>
    <mergeCell ref="A114:H114"/>
    <mergeCell ref="A159:H159"/>
    <mergeCell ref="A192:H192"/>
    <mergeCell ref="A131:D131"/>
    <mergeCell ref="A132:D132"/>
    <mergeCell ref="A134:D134"/>
    <mergeCell ref="A138:D138"/>
    <mergeCell ref="A151:D151"/>
    <mergeCell ref="G164:H189"/>
    <mergeCell ref="A126:D126"/>
  </mergeCells>
  <printOptions/>
  <pageMargins left="0.7874015748031497" right="0.15748031496062992" top="0.1968503937007874" bottom="0.1968503937007874" header="0.5118110236220472" footer="0.5118110236220472"/>
  <pageSetup fitToHeight="1" fitToWidth="1"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29" sqref="I29"/>
    </sheetView>
  </sheetViews>
  <sheetFormatPr defaultColWidth="9.140625" defaultRowHeight="15"/>
  <cols>
    <col min="4" max="4" width="26.421875" style="0" customWidth="1"/>
    <col min="6" max="6" width="12.57421875" style="0" customWidth="1"/>
    <col min="7" max="7" width="12.7109375" style="0" bestFit="1" customWidth="1"/>
    <col min="8" max="8" width="12.57421875" style="0" customWidth="1"/>
    <col min="9" max="9" width="11.421875" style="0" bestFit="1" customWidth="1"/>
  </cols>
  <sheetData>
    <row r="1" spans="1:6" ht="55.5" customHeight="1">
      <c r="A1" s="350" t="s">
        <v>138</v>
      </c>
      <c r="B1" s="351"/>
      <c r="C1" s="351"/>
      <c r="D1" s="351"/>
      <c r="E1" s="351"/>
      <c r="F1" s="356"/>
    </row>
    <row r="2" spans="1:7" ht="15">
      <c r="A2" s="341" t="s">
        <v>12</v>
      </c>
      <c r="B2" s="342"/>
      <c r="C2" s="342"/>
      <c r="D2" s="343"/>
      <c r="E2" s="347" t="s">
        <v>13</v>
      </c>
      <c r="F2" s="349" t="s">
        <v>321</v>
      </c>
      <c r="G2" s="349"/>
    </row>
    <row r="3" spans="1:7" ht="15">
      <c r="A3" s="344"/>
      <c r="B3" s="345"/>
      <c r="C3" s="345"/>
      <c r="D3" s="346"/>
      <c r="E3" s="348"/>
      <c r="F3" s="260" t="s">
        <v>287</v>
      </c>
      <c r="G3" s="262" t="s">
        <v>322</v>
      </c>
    </row>
    <row r="4" spans="1:7" ht="28.5" customHeight="1">
      <c r="A4" s="316" t="s">
        <v>139</v>
      </c>
      <c r="B4" s="317"/>
      <c r="C4" s="317"/>
      <c r="D4" s="318"/>
      <c r="E4" s="129" t="s">
        <v>41</v>
      </c>
      <c r="F4" s="261">
        <v>12</v>
      </c>
      <c r="G4" s="261">
        <v>7</v>
      </c>
    </row>
    <row r="5" spans="1:7" ht="31.5" customHeight="1">
      <c r="A5" s="316" t="s">
        <v>140</v>
      </c>
      <c r="B5" s="317"/>
      <c r="C5" s="317"/>
      <c r="D5" s="318"/>
      <c r="E5" s="129" t="s">
        <v>41</v>
      </c>
      <c r="F5" s="129">
        <v>11</v>
      </c>
      <c r="G5" s="261">
        <v>6</v>
      </c>
    </row>
    <row r="6" spans="1:7" ht="30" customHeight="1">
      <c r="A6" s="316" t="s">
        <v>141</v>
      </c>
      <c r="B6" s="317"/>
      <c r="C6" s="317"/>
      <c r="D6" s="318"/>
      <c r="E6" s="129" t="s">
        <v>41</v>
      </c>
      <c r="F6" s="129">
        <v>1</v>
      </c>
      <c r="G6" s="261">
        <v>1</v>
      </c>
    </row>
    <row r="7" spans="1:7" ht="41.25" customHeight="1">
      <c r="A7" s="316" t="s">
        <v>142</v>
      </c>
      <c r="B7" s="317"/>
      <c r="C7" s="317"/>
      <c r="D7" s="318"/>
      <c r="E7" s="129" t="s">
        <v>41</v>
      </c>
      <c r="F7" s="129">
        <v>0</v>
      </c>
      <c r="G7" s="261">
        <v>0</v>
      </c>
    </row>
    <row r="8" spans="1:7" ht="20.25" customHeight="1">
      <c r="A8" s="316" t="s">
        <v>143</v>
      </c>
      <c r="B8" s="317"/>
      <c r="C8" s="317"/>
      <c r="D8" s="318"/>
      <c r="E8" s="130" t="s">
        <v>144</v>
      </c>
      <c r="F8" s="129">
        <v>2</v>
      </c>
      <c r="G8" s="261">
        <v>2</v>
      </c>
    </row>
    <row r="9" spans="1:7" ht="25.5" customHeight="1">
      <c r="A9" s="316" t="s">
        <v>145</v>
      </c>
      <c r="B9" s="317"/>
      <c r="C9" s="317"/>
      <c r="D9" s="317"/>
      <c r="E9" s="317"/>
      <c r="F9" s="317"/>
      <c r="G9" s="318"/>
    </row>
    <row r="10" spans="1:6" ht="40.5" customHeight="1">
      <c r="A10" s="322" t="s">
        <v>146</v>
      </c>
      <c r="B10" s="323"/>
      <c r="C10" s="323"/>
      <c r="D10" s="323"/>
      <c r="E10" s="323"/>
      <c r="F10" s="324"/>
    </row>
    <row r="11" spans="1:7" ht="15">
      <c r="A11" s="353" t="s">
        <v>12</v>
      </c>
      <c r="B11" s="354"/>
      <c r="C11" s="354"/>
      <c r="D11" s="355"/>
      <c r="E11" s="265" t="s">
        <v>287</v>
      </c>
      <c r="F11" s="266" t="s">
        <v>322</v>
      </c>
      <c r="G11" s="264"/>
    </row>
    <row r="12" spans="1:6" ht="25.5" customHeight="1">
      <c r="A12" s="316" t="s">
        <v>147</v>
      </c>
      <c r="B12" s="317"/>
      <c r="C12" s="317"/>
      <c r="D12" s="318"/>
      <c r="E12" s="330" t="s">
        <v>148</v>
      </c>
      <c r="F12" s="331"/>
    </row>
    <row r="13" spans="1:6" ht="25.5" customHeight="1">
      <c r="A13" s="316" t="s">
        <v>149</v>
      </c>
      <c r="B13" s="317"/>
      <c r="C13" s="317"/>
      <c r="D13" s="318"/>
      <c r="E13" s="131"/>
      <c r="F13" s="132"/>
    </row>
    <row r="14" spans="1:6" ht="27" customHeight="1">
      <c r="A14" s="316" t="s">
        <v>150</v>
      </c>
      <c r="B14" s="317"/>
      <c r="C14" s="317"/>
      <c r="D14" s="318"/>
      <c r="E14" s="330" t="s">
        <v>151</v>
      </c>
      <c r="F14" s="331"/>
    </row>
    <row r="15" spans="1:6" ht="45.75" customHeight="1">
      <c r="A15" s="319" t="s">
        <v>152</v>
      </c>
      <c r="B15" s="320"/>
      <c r="C15" s="320"/>
      <c r="D15" s="320"/>
      <c r="E15" s="320"/>
      <c r="F15" s="321"/>
    </row>
    <row r="16" spans="1:6" ht="29.25" customHeight="1">
      <c r="A16" s="316" t="s">
        <v>153</v>
      </c>
      <c r="B16" s="317"/>
      <c r="C16" s="317"/>
      <c r="D16" s="317"/>
      <c r="E16" s="317"/>
      <c r="F16" s="318"/>
    </row>
    <row r="17" spans="1:6" ht="15">
      <c r="A17" s="335" t="s">
        <v>137</v>
      </c>
      <c r="B17" s="336"/>
      <c r="C17" s="336"/>
      <c r="D17" s="336"/>
      <c r="E17" s="336"/>
      <c r="F17" s="337"/>
    </row>
    <row r="18" spans="1:6" ht="15">
      <c r="A18" s="338" t="s">
        <v>154</v>
      </c>
      <c r="B18" s="339"/>
      <c r="C18" s="339"/>
      <c r="D18" s="339"/>
      <c r="E18" s="339"/>
      <c r="F18" s="340"/>
    </row>
    <row r="19" spans="1:7" ht="57" customHeight="1">
      <c r="A19" s="350" t="s">
        <v>155</v>
      </c>
      <c r="B19" s="351"/>
      <c r="C19" s="351"/>
      <c r="D19" s="351"/>
      <c r="E19" s="351"/>
      <c r="F19" s="351"/>
      <c r="G19" s="352"/>
    </row>
    <row r="20" spans="1:7" ht="15">
      <c r="A20" s="341" t="s">
        <v>12</v>
      </c>
      <c r="B20" s="342"/>
      <c r="C20" s="342"/>
      <c r="D20" s="343"/>
      <c r="E20" s="347" t="s">
        <v>13</v>
      </c>
      <c r="F20" s="349" t="s">
        <v>321</v>
      </c>
      <c r="G20" s="349"/>
    </row>
    <row r="21" spans="1:7" ht="15">
      <c r="A21" s="344"/>
      <c r="B21" s="345"/>
      <c r="C21" s="345"/>
      <c r="D21" s="346"/>
      <c r="E21" s="348"/>
      <c r="F21" s="260" t="s">
        <v>287</v>
      </c>
      <c r="G21" s="262" t="s">
        <v>322</v>
      </c>
    </row>
    <row r="22" spans="1:7" ht="34.5" customHeight="1">
      <c r="A22" s="332" t="s">
        <v>156</v>
      </c>
      <c r="B22" s="333"/>
      <c r="C22" s="333"/>
      <c r="D22" s="334"/>
      <c r="E22" s="129" t="s">
        <v>41</v>
      </c>
      <c r="F22" s="129">
        <v>0</v>
      </c>
      <c r="G22" s="129">
        <v>0</v>
      </c>
    </row>
    <row r="23" spans="1:7" ht="29.25" customHeight="1">
      <c r="A23" s="332" t="s">
        <v>157</v>
      </c>
      <c r="B23" s="333"/>
      <c r="C23" s="333"/>
      <c r="D23" s="334"/>
      <c r="E23" s="129" t="s">
        <v>41</v>
      </c>
      <c r="F23" s="129">
        <v>0</v>
      </c>
      <c r="G23" s="129">
        <v>0</v>
      </c>
    </row>
    <row r="24" spans="1:7" ht="30.75" customHeight="1">
      <c r="A24" s="332" t="s">
        <v>158</v>
      </c>
      <c r="B24" s="333"/>
      <c r="C24" s="333"/>
      <c r="D24" s="334"/>
      <c r="E24" s="129" t="s">
        <v>41</v>
      </c>
      <c r="F24" s="129">
        <v>0</v>
      </c>
      <c r="G24" s="129">
        <v>0</v>
      </c>
    </row>
    <row r="25" spans="1:7" ht="40.5" customHeight="1">
      <c r="A25" s="332" t="s">
        <v>159</v>
      </c>
      <c r="B25" s="333"/>
      <c r="C25" s="333"/>
      <c r="D25" s="334"/>
      <c r="E25" s="129" t="s">
        <v>41</v>
      </c>
      <c r="F25" s="129">
        <v>0</v>
      </c>
      <c r="G25" s="129">
        <v>0</v>
      </c>
    </row>
    <row r="26" spans="1:7" ht="32.25" customHeight="1">
      <c r="A26" s="316" t="s">
        <v>160</v>
      </c>
      <c r="B26" s="317"/>
      <c r="C26" s="317"/>
      <c r="D26" s="317"/>
      <c r="E26" s="317"/>
      <c r="F26" s="317"/>
      <c r="G26" s="318"/>
    </row>
    <row r="27" spans="1:7" ht="39" customHeight="1">
      <c r="A27" s="322" t="s">
        <v>161</v>
      </c>
      <c r="B27" s="323"/>
      <c r="C27" s="323"/>
      <c r="D27" s="323"/>
      <c r="E27" s="323"/>
      <c r="F27" s="324"/>
      <c r="G27" s="263"/>
    </row>
    <row r="28" spans="1:6" ht="29.25" customHeight="1">
      <c r="A28" s="325" t="s">
        <v>162</v>
      </c>
      <c r="B28" s="326"/>
      <c r="C28" s="326"/>
      <c r="D28" s="327"/>
      <c r="E28" s="328" t="s">
        <v>148</v>
      </c>
      <c r="F28" s="329"/>
    </row>
    <row r="29" spans="1:6" ht="32.25" customHeight="1">
      <c r="A29" s="316" t="s">
        <v>163</v>
      </c>
      <c r="B29" s="317"/>
      <c r="C29" s="317"/>
      <c r="D29" s="318"/>
      <c r="E29" s="131"/>
      <c r="F29" s="132"/>
    </row>
    <row r="30" spans="1:6" ht="27.75" customHeight="1">
      <c r="A30" s="316" t="s">
        <v>164</v>
      </c>
      <c r="B30" s="317"/>
      <c r="C30" s="317"/>
      <c r="D30" s="318"/>
      <c r="E30" s="330" t="s">
        <v>151</v>
      </c>
      <c r="F30" s="331"/>
    </row>
    <row r="31" spans="1:6" ht="43.5" customHeight="1">
      <c r="A31" s="319" t="s">
        <v>165</v>
      </c>
      <c r="B31" s="320"/>
      <c r="C31" s="320"/>
      <c r="D31" s="320"/>
      <c r="E31" s="320"/>
      <c r="F31" s="321"/>
    </row>
    <row r="32" spans="1:6" ht="33" customHeight="1">
      <c r="A32" s="316" t="s">
        <v>166</v>
      </c>
      <c r="B32" s="317"/>
      <c r="C32" s="317"/>
      <c r="D32" s="317"/>
      <c r="E32" s="317"/>
      <c r="F32" s="318"/>
    </row>
  </sheetData>
  <sheetProtection/>
  <mergeCells count="38">
    <mergeCell ref="A7:D7"/>
    <mergeCell ref="F2:G2"/>
    <mergeCell ref="E2:E3"/>
    <mergeCell ref="A2:D3"/>
    <mergeCell ref="A1:F1"/>
    <mergeCell ref="A4:D4"/>
    <mergeCell ref="A5:D5"/>
    <mergeCell ref="A6:D6"/>
    <mergeCell ref="A19:G19"/>
    <mergeCell ref="A8:D8"/>
    <mergeCell ref="A10:F10"/>
    <mergeCell ref="A12:D12"/>
    <mergeCell ref="E12:F12"/>
    <mergeCell ref="A11:D11"/>
    <mergeCell ref="A9:G9"/>
    <mergeCell ref="A24:D24"/>
    <mergeCell ref="A20:D21"/>
    <mergeCell ref="E20:E21"/>
    <mergeCell ref="F20:G20"/>
    <mergeCell ref="A25:D25"/>
    <mergeCell ref="A13:D13"/>
    <mergeCell ref="A14:D14"/>
    <mergeCell ref="E14:F14"/>
    <mergeCell ref="A15:F15"/>
    <mergeCell ref="A16:F16"/>
    <mergeCell ref="A17:F17"/>
    <mergeCell ref="A18:F18"/>
    <mergeCell ref="A22:D22"/>
    <mergeCell ref="A23:D23"/>
    <mergeCell ref="A26:G26"/>
    <mergeCell ref="A31:F31"/>
    <mergeCell ref="A32:F32"/>
    <mergeCell ref="A27:F27"/>
    <mergeCell ref="A28:D28"/>
    <mergeCell ref="E28:F28"/>
    <mergeCell ref="A29:D29"/>
    <mergeCell ref="A30:D30"/>
    <mergeCell ref="E30:F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84.140625" style="0" bestFit="1" customWidth="1"/>
  </cols>
  <sheetData>
    <row r="1" ht="15.75">
      <c r="A1" s="138" t="s">
        <v>176</v>
      </c>
    </row>
    <row r="2" ht="15.75">
      <c r="A2" s="133" t="s">
        <v>167</v>
      </c>
    </row>
    <row r="3" ht="15.75">
      <c r="A3" s="133" t="s">
        <v>168</v>
      </c>
    </row>
    <row r="4" ht="15.75">
      <c r="A4" s="135" t="s">
        <v>174</v>
      </c>
    </row>
    <row r="5" ht="15.75">
      <c r="A5" s="135" t="s">
        <v>175</v>
      </c>
    </row>
    <row r="6" ht="15.75">
      <c r="A6" s="133" t="s">
        <v>169</v>
      </c>
    </row>
    <row r="7" ht="15.75">
      <c r="A7" s="135" t="s">
        <v>175</v>
      </c>
    </row>
    <row r="8" ht="15.75">
      <c r="A8" s="135" t="s">
        <v>175</v>
      </c>
    </row>
    <row r="9" ht="15.75">
      <c r="A9" s="135"/>
    </row>
    <row r="10" ht="15.75">
      <c r="A10" s="135"/>
    </row>
    <row r="11" ht="15.75">
      <c r="A11" s="135"/>
    </row>
    <row r="12" ht="15.75">
      <c r="A12" s="135"/>
    </row>
    <row r="13" ht="15.75">
      <c r="A13" s="136" t="s">
        <v>170</v>
      </c>
    </row>
    <row r="14" ht="15.75">
      <c r="A14" s="128" t="s">
        <v>171</v>
      </c>
    </row>
    <row r="15" ht="84" customHeight="1">
      <c r="A15" s="137" t="s">
        <v>172</v>
      </c>
    </row>
    <row r="16" ht="15.75">
      <c r="A16" s="128"/>
    </row>
    <row r="17" ht="15.75">
      <c r="A17" s="128"/>
    </row>
    <row r="18" ht="15.75">
      <c r="A18" s="128"/>
    </row>
    <row r="19" ht="15.75">
      <c r="A19" s="133" t="s">
        <v>173</v>
      </c>
    </row>
    <row r="20" ht="15.75">
      <c r="A20" s="1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159.140625" style="0" customWidth="1"/>
  </cols>
  <sheetData>
    <row r="1" ht="15">
      <c r="A1" s="139" t="s">
        <v>177</v>
      </c>
    </row>
    <row r="2" ht="15">
      <c r="A2" s="139" t="s">
        <v>178</v>
      </c>
    </row>
    <row r="3" ht="15">
      <c r="A3" s="139" t="s">
        <v>179</v>
      </c>
    </row>
    <row r="4" ht="15.75">
      <c r="A4" s="136" t="s">
        <v>180</v>
      </c>
    </row>
    <row r="5" ht="15">
      <c r="A5" s="141"/>
    </row>
    <row r="6" ht="15">
      <c r="A6" s="141" t="s">
        <v>193</v>
      </c>
    </row>
    <row r="7" ht="15.75" thickBot="1">
      <c r="A7" s="144" t="s">
        <v>181</v>
      </c>
    </row>
    <row r="8" ht="15">
      <c r="A8" s="142" t="s">
        <v>194</v>
      </c>
    </row>
    <row r="9" ht="15.75">
      <c r="A9" s="128"/>
    </row>
    <row r="10" ht="15.75">
      <c r="A10" s="135"/>
    </row>
    <row r="11" ht="15.75">
      <c r="A11" s="135"/>
    </row>
    <row r="12" ht="15.75">
      <c r="A12" s="133" t="s">
        <v>182</v>
      </c>
    </row>
    <row r="13" ht="15.75">
      <c r="A13" s="133" t="s">
        <v>183</v>
      </c>
    </row>
    <row r="14" ht="15.75">
      <c r="A14" s="128"/>
    </row>
    <row r="15" ht="15.75">
      <c r="A15" s="128" t="s">
        <v>195</v>
      </c>
    </row>
    <row r="16" ht="15.75">
      <c r="A16" s="128"/>
    </row>
    <row r="17" ht="15.75">
      <c r="A17" s="128"/>
    </row>
    <row r="18" ht="15.75">
      <c r="A18" s="143" t="s">
        <v>184</v>
      </c>
    </row>
    <row r="19" ht="15.75">
      <c r="A19" s="143" t="s">
        <v>185</v>
      </c>
    </row>
    <row r="20" ht="15.75">
      <c r="A20" s="143" t="s">
        <v>186</v>
      </c>
    </row>
    <row r="21" ht="31.5">
      <c r="A21" s="145" t="s">
        <v>187</v>
      </c>
    </row>
    <row r="22" ht="15.75">
      <c r="A22" s="143" t="s">
        <v>188</v>
      </c>
    </row>
    <row r="23" ht="15.75">
      <c r="A23" s="143" t="s">
        <v>189</v>
      </c>
    </row>
    <row r="24" ht="15.75">
      <c r="A24" s="133"/>
    </row>
    <row r="25" ht="15.75">
      <c r="A25" s="128"/>
    </row>
    <row r="26" ht="15.75">
      <c r="A26" s="128"/>
    </row>
    <row r="27" ht="15.75">
      <c r="A27" s="128"/>
    </row>
    <row r="28" ht="15.75">
      <c r="A28" s="128"/>
    </row>
    <row r="29" ht="15.75">
      <c r="A29" s="128"/>
    </row>
    <row r="30" ht="15.75">
      <c r="A30" s="128" t="s">
        <v>190</v>
      </c>
    </row>
    <row r="31" ht="15.75">
      <c r="A31" s="138" t="s">
        <v>196</v>
      </c>
    </row>
    <row r="32" ht="15.75">
      <c r="A32" s="133"/>
    </row>
    <row r="33" ht="15">
      <c r="A33" s="140" t="s">
        <v>191</v>
      </c>
    </row>
    <row r="34" ht="15">
      <c r="A34" s="140" t="s">
        <v>192</v>
      </c>
    </row>
    <row r="35" ht="15.75">
      <c r="A35" s="13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9.28125" style="0" customWidth="1"/>
    <col min="2" max="2" width="20.28125" style="0" customWidth="1"/>
    <col min="3" max="3" width="11.8515625" style="0" customWidth="1"/>
    <col min="4" max="4" width="6.00390625" style="0" customWidth="1"/>
    <col min="5" max="5" width="6.7109375" style="0" customWidth="1"/>
    <col min="7" max="7" width="7.7109375" style="0" customWidth="1"/>
    <col min="9" max="9" width="7.00390625" style="0" customWidth="1"/>
  </cols>
  <sheetData>
    <row r="1" spans="1:9" ht="15">
      <c r="A1" s="360" t="s">
        <v>197</v>
      </c>
      <c r="B1" s="360"/>
      <c r="C1" s="360"/>
      <c r="I1" s="134"/>
    </row>
    <row r="2" ht="15">
      <c r="I2" s="134"/>
    </row>
    <row r="3" spans="1:9" ht="15">
      <c r="A3" t="s">
        <v>198</v>
      </c>
      <c r="I3" s="134"/>
    </row>
    <row r="4" spans="1:9" ht="15">
      <c r="A4" s="361" t="s">
        <v>199</v>
      </c>
      <c r="B4" s="361"/>
      <c r="C4" s="361"/>
      <c r="D4" s="361"/>
      <c r="E4" s="361"/>
      <c r="F4" s="361"/>
      <c r="G4" s="361"/>
      <c r="H4" s="361"/>
      <c r="I4" s="361"/>
    </row>
    <row r="5" spans="1:9" ht="15">
      <c r="A5" s="361" t="s">
        <v>200</v>
      </c>
      <c r="B5" s="361"/>
      <c r="C5" s="361"/>
      <c r="D5" s="361"/>
      <c r="E5" s="361"/>
      <c r="F5" s="361"/>
      <c r="G5" s="361"/>
      <c r="H5" s="361"/>
      <c r="I5" s="361"/>
    </row>
    <row r="6" spans="1:9" ht="15">
      <c r="A6" s="362"/>
      <c r="B6" s="362"/>
      <c r="C6" s="362"/>
      <c r="D6" s="362"/>
      <c r="E6" s="362"/>
      <c r="F6" s="362"/>
      <c r="G6" s="362"/>
      <c r="H6" s="362"/>
      <c r="I6" s="362"/>
    </row>
    <row r="7" spans="1:9" ht="15">
      <c r="A7" s="363" t="s">
        <v>201</v>
      </c>
      <c r="B7" s="364"/>
      <c r="C7" s="365"/>
      <c r="D7" s="99" t="s">
        <v>202</v>
      </c>
      <c r="E7" s="99" t="s">
        <v>203</v>
      </c>
      <c r="F7" s="363" t="s">
        <v>204</v>
      </c>
      <c r="G7" s="365"/>
      <c r="H7" s="363" t="s">
        <v>205</v>
      </c>
      <c r="I7" s="365"/>
    </row>
    <row r="8" spans="1:9" ht="15">
      <c r="A8" s="366" t="s">
        <v>206</v>
      </c>
      <c r="B8" s="362"/>
      <c r="C8" s="367"/>
      <c r="D8" s="101" t="s">
        <v>207</v>
      </c>
      <c r="E8" s="101" t="s">
        <v>208</v>
      </c>
      <c r="F8" s="366"/>
      <c r="G8" s="367"/>
      <c r="H8" s="366"/>
      <c r="I8" s="367"/>
    </row>
    <row r="9" spans="1:9" ht="15.75">
      <c r="A9" s="357" t="s">
        <v>209</v>
      </c>
      <c r="B9" s="358"/>
      <c r="C9" s="359"/>
      <c r="D9" s="146"/>
      <c r="E9" s="146"/>
      <c r="F9" s="357"/>
      <c r="G9" s="359"/>
      <c r="H9" s="357"/>
      <c r="I9" s="359"/>
    </row>
    <row r="10" spans="1:9" ht="15.75">
      <c r="A10" s="357"/>
      <c r="B10" s="358"/>
      <c r="C10" s="359"/>
      <c r="D10" s="146"/>
      <c r="E10" s="146"/>
      <c r="F10" s="357"/>
      <c r="G10" s="359"/>
      <c r="H10" s="357"/>
      <c r="I10" s="359"/>
    </row>
    <row r="11" spans="1:9" ht="15.75">
      <c r="A11" s="357"/>
      <c r="B11" s="358"/>
      <c r="C11" s="359"/>
      <c r="D11" s="146"/>
      <c r="E11" s="146"/>
      <c r="F11" s="357"/>
      <c r="G11" s="359"/>
      <c r="H11" s="357">
        <f aca="true" t="shared" si="0" ref="H11:H21">E11*F11</f>
        <v>0</v>
      </c>
      <c r="I11" s="359"/>
    </row>
    <row r="12" spans="1:9" ht="15.75">
      <c r="A12" s="357"/>
      <c r="B12" s="358"/>
      <c r="C12" s="359"/>
      <c r="D12" s="146"/>
      <c r="E12" s="146"/>
      <c r="F12" s="357"/>
      <c r="G12" s="359"/>
      <c r="H12" s="357">
        <f t="shared" si="0"/>
        <v>0</v>
      </c>
      <c r="I12" s="359"/>
    </row>
    <row r="13" spans="1:9" ht="15.75">
      <c r="A13" s="357"/>
      <c r="B13" s="358"/>
      <c r="C13" s="359"/>
      <c r="D13" s="146"/>
      <c r="E13" s="146"/>
      <c r="F13" s="357"/>
      <c r="G13" s="359"/>
      <c r="H13" s="357">
        <f t="shared" si="0"/>
        <v>0</v>
      </c>
      <c r="I13" s="359"/>
    </row>
    <row r="14" spans="1:9" ht="15.75">
      <c r="A14" s="357"/>
      <c r="B14" s="358"/>
      <c r="C14" s="359"/>
      <c r="D14" s="146"/>
      <c r="E14" s="146"/>
      <c r="F14" s="357"/>
      <c r="G14" s="359"/>
      <c r="H14" s="357">
        <f t="shared" si="0"/>
        <v>0</v>
      </c>
      <c r="I14" s="359"/>
    </row>
    <row r="15" spans="1:9" ht="15.75">
      <c r="A15" s="357"/>
      <c r="B15" s="358"/>
      <c r="C15" s="359"/>
      <c r="D15" s="146"/>
      <c r="E15" s="146"/>
      <c r="F15" s="357"/>
      <c r="G15" s="359"/>
      <c r="H15" s="357">
        <f t="shared" si="0"/>
        <v>0</v>
      </c>
      <c r="I15" s="359"/>
    </row>
    <row r="16" spans="1:9" ht="15.75">
      <c r="A16" s="357"/>
      <c r="B16" s="358"/>
      <c r="C16" s="359"/>
      <c r="D16" s="146"/>
      <c r="E16" s="146"/>
      <c r="F16" s="357"/>
      <c r="G16" s="359"/>
      <c r="H16" s="357">
        <f t="shared" si="0"/>
        <v>0</v>
      </c>
      <c r="I16" s="359"/>
    </row>
    <row r="17" spans="1:9" ht="15.75">
      <c r="A17" s="357"/>
      <c r="B17" s="358"/>
      <c r="C17" s="359"/>
      <c r="D17" s="146"/>
      <c r="E17" s="146"/>
      <c r="F17" s="357"/>
      <c r="G17" s="359"/>
      <c r="H17" s="357">
        <f t="shared" si="0"/>
        <v>0</v>
      </c>
      <c r="I17" s="359"/>
    </row>
    <row r="18" spans="1:9" ht="15.75">
      <c r="A18" s="357"/>
      <c r="B18" s="358"/>
      <c r="C18" s="359"/>
      <c r="D18" s="146"/>
      <c r="E18" s="146"/>
      <c r="F18" s="357"/>
      <c r="G18" s="359"/>
      <c r="H18" s="357">
        <f t="shared" si="0"/>
        <v>0</v>
      </c>
      <c r="I18" s="359"/>
    </row>
    <row r="19" spans="1:9" ht="15.75">
      <c r="A19" s="357"/>
      <c r="B19" s="358"/>
      <c r="C19" s="359"/>
      <c r="D19" s="146"/>
      <c r="E19" s="146"/>
      <c r="F19" s="357"/>
      <c r="G19" s="359"/>
      <c r="H19" s="357">
        <f t="shared" si="0"/>
        <v>0</v>
      </c>
      <c r="I19" s="359"/>
    </row>
    <row r="20" spans="1:9" ht="15.75">
      <c r="A20" s="357"/>
      <c r="B20" s="358"/>
      <c r="C20" s="359"/>
      <c r="D20" s="146"/>
      <c r="E20" s="146"/>
      <c r="F20" s="357"/>
      <c r="G20" s="359"/>
      <c r="H20" s="357">
        <f t="shared" si="0"/>
        <v>0</v>
      </c>
      <c r="I20" s="359"/>
    </row>
    <row r="21" spans="1:9" ht="15.75">
      <c r="A21" s="357"/>
      <c r="B21" s="358"/>
      <c r="C21" s="359"/>
      <c r="D21" s="146"/>
      <c r="E21" s="146"/>
      <c r="F21" s="357"/>
      <c r="G21" s="359"/>
      <c r="H21" s="357">
        <f t="shared" si="0"/>
        <v>0</v>
      </c>
      <c r="I21" s="359"/>
    </row>
    <row r="22" spans="1:9" ht="15.75">
      <c r="A22" s="357"/>
      <c r="B22" s="358"/>
      <c r="C22" s="359"/>
      <c r="D22" s="146"/>
      <c r="E22" s="146"/>
      <c r="F22" s="357" t="s">
        <v>210</v>
      </c>
      <c r="G22" s="359"/>
      <c r="H22" s="357">
        <f>SUM(H9:I21)</f>
        <v>0</v>
      </c>
      <c r="I22" s="359"/>
    </row>
    <row r="23" spans="1:9" ht="15.75">
      <c r="A23" s="357" t="s">
        <v>211</v>
      </c>
      <c r="B23" s="358"/>
      <c r="C23" s="359"/>
      <c r="D23" s="146"/>
      <c r="E23" s="146"/>
      <c r="F23" s="357"/>
      <c r="G23" s="359"/>
      <c r="H23" s="357"/>
      <c r="I23" s="359"/>
    </row>
    <row r="24" spans="1:9" ht="15.75">
      <c r="A24" s="357"/>
      <c r="B24" s="358"/>
      <c r="C24" s="359"/>
      <c r="D24" s="146"/>
      <c r="E24" s="146"/>
      <c r="F24" s="357"/>
      <c r="G24" s="359"/>
      <c r="H24" s="357">
        <f>E24*F24</f>
        <v>0</v>
      </c>
      <c r="I24" s="359"/>
    </row>
    <row r="25" spans="1:9" ht="15.75">
      <c r="A25" s="357"/>
      <c r="B25" s="358"/>
      <c r="C25" s="359"/>
      <c r="D25" s="146"/>
      <c r="E25" s="146"/>
      <c r="F25" s="357"/>
      <c r="G25" s="359"/>
      <c r="H25" s="357">
        <f aca="true" t="shared" si="1" ref="H25:H32">E25*F25</f>
        <v>0</v>
      </c>
      <c r="I25" s="359"/>
    </row>
    <row r="26" spans="1:9" ht="15.75">
      <c r="A26" s="357"/>
      <c r="B26" s="358"/>
      <c r="C26" s="359"/>
      <c r="D26" s="146"/>
      <c r="E26" s="146"/>
      <c r="F26" s="357"/>
      <c r="G26" s="359"/>
      <c r="H26" s="357">
        <f t="shared" si="1"/>
        <v>0</v>
      </c>
      <c r="I26" s="359"/>
    </row>
    <row r="27" spans="1:9" ht="15.75">
      <c r="A27" s="357"/>
      <c r="B27" s="358"/>
      <c r="C27" s="359"/>
      <c r="D27" s="146"/>
      <c r="E27" s="146"/>
      <c r="F27" s="357"/>
      <c r="G27" s="359"/>
      <c r="H27" s="357">
        <f t="shared" si="1"/>
        <v>0</v>
      </c>
      <c r="I27" s="359"/>
    </row>
    <row r="28" spans="1:9" ht="15.75">
      <c r="A28" s="357"/>
      <c r="B28" s="358"/>
      <c r="C28" s="359"/>
      <c r="D28" s="146"/>
      <c r="E28" s="146"/>
      <c r="F28" s="357"/>
      <c r="G28" s="359"/>
      <c r="H28" s="357">
        <f t="shared" si="1"/>
        <v>0</v>
      </c>
      <c r="I28" s="359"/>
    </row>
    <row r="29" spans="1:9" ht="15.75">
      <c r="A29" s="357"/>
      <c r="B29" s="358"/>
      <c r="C29" s="359"/>
      <c r="D29" s="146"/>
      <c r="E29" s="146"/>
      <c r="F29" s="357"/>
      <c r="G29" s="359"/>
      <c r="H29" s="357">
        <f t="shared" si="1"/>
        <v>0</v>
      </c>
      <c r="I29" s="359"/>
    </row>
    <row r="30" spans="1:9" ht="15.75">
      <c r="A30" s="357"/>
      <c r="B30" s="358"/>
      <c r="C30" s="359"/>
      <c r="D30" s="146"/>
      <c r="E30" s="146"/>
      <c r="F30" s="357"/>
      <c r="G30" s="359"/>
      <c r="H30" s="357">
        <f t="shared" si="1"/>
        <v>0</v>
      </c>
      <c r="I30" s="359"/>
    </row>
    <row r="31" spans="1:9" ht="15.75">
      <c r="A31" s="357"/>
      <c r="B31" s="358"/>
      <c r="C31" s="359"/>
      <c r="D31" s="146"/>
      <c r="E31" s="146"/>
      <c r="F31" s="357"/>
      <c r="G31" s="359"/>
      <c r="H31" s="357">
        <f t="shared" si="1"/>
        <v>0</v>
      </c>
      <c r="I31" s="359"/>
    </row>
    <row r="32" spans="1:9" ht="15.75">
      <c r="A32" s="357"/>
      <c r="B32" s="358"/>
      <c r="C32" s="359"/>
      <c r="D32" s="146"/>
      <c r="E32" s="146"/>
      <c r="F32" s="357"/>
      <c r="G32" s="359"/>
      <c r="H32" s="357">
        <f t="shared" si="1"/>
        <v>0</v>
      </c>
      <c r="I32" s="359"/>
    </row>
    <row r="33" spans="1:9" ht="15.75">
      <c r="A33" s="357" t="s">
        <v>212</v>
      </c>
      <c r="B33" s="358"/>
      <c r="C33" s="358"/>
      <c r="D33" s="358"/>
      <c r="E33" s="358"/>
      <c r="F33" s="358"/>
      <c r="G33" s="359"/>
      <c r="H33" s="357">
        <f>SUM(H24:I32)</f>
        <v>0</v>
      </c>
      <c r="I33" s="359"/>
    </row>
    <row r="34" spans="1:9" ht="15.75">
      <c r="A34" s="357" t="s">
        <v>213</v>
      </c>
      <c r="B34" s="358"/>
      <c r="C34" s="358"/>
      <c r="D34" s="358"/>
      <c r="E34" s="358"/>
      <c r="F34" s="358"/>
      <c r="G34" s="359"/>
      <c r="H34" s="357">
        <f>2%*H33</f>
        <v>0</v>
      </c>
      <c r="I34" s="359"/>
    </row>
    <row r="35" spans="1:9" ht="15.75">
      <c r="A35" s="357" t="s">
        <v>214</v>
      </c>
      <c r="B35" s="358"/>
      <c r="C35" s="358"/>
      <c r="D35" s="358"/>
      <c r="E35" s="358"/>
      <c r="F35" s="358"/>
      <c r="G35" s="359"/>
      <c r="H35" s="357">
        <f>10%*H33</f>
        <v>0</v>
      </c>
      <c r="I35" s="359"/>
    </row>
    <row r="36" spans="1:9" ht="15.75">
      <c r="A36" s="357" t="s">
        <v>215</v>
      </c>
      <c r="B36" s="358"/>
      <c r="C36" s="358"/>
      <c r="D36" s="358"/>
      <c r="E36" s="358"/>
      <c r="F36" s="358"/>
      <c r="G36" s="359"/>
      <c r="H36" s="357">
        <f>H22+H33+H34+H35</f>
        <v>0</v>
      </c>
      <c r="I36" s="359"/>
    </row>
    <row r="37" spans="1:9" ht="21">
      <c r="A37" s="147"/>
      <c r="B37" s="147"/>
      <c r="C37" s="147"/>
      <c r="D37" s="147"/>
      <c r="E37" s="147"/>
      <c r="F37" s="147"/>
      <c r="G37" s="147"/>
      <c r="H37" s="147"/>
      <c r="I37" s="147"/>
    </row>
    <row r="38" spans="1:9" ht="15.75">
      <c r="A38" s="148"/>
      <c r="B38" s="148" t="s">
        <v>216</v>
      </c>
      <c r="C38" s="148"/>
      <c r="D38" s="148"/>
      <c r="E38" s="148"/>
      <c r="F38" s="148" t="s">
        <v>217</v>
      </c>
      <c r="G38" s="148"/>
      <c r="H38" s="148"/>
      <c r="I38" s="148"/>
    </row>
    <row r="39" spans="1:9" ht="18.75">
      <c r="A39" s="149"/>
      <c r="B39" s="149"/>
      <c r="C39" s="149"/>
      <c r="D39" s="149"/>
      <c r="E39" s="149"/>
      <c r="F39" s="149"/>
      <c r="G39" s="149"/>
      <c r="H39" s="149"/>
      <c r="I39" s="149"/>
    </row>
    <row r="40" spans="1:9" ht="18.75">
      <c r="A40" s="149"/>
      <c r="B40" s="149"/>
      <c r="C40" s="149"/>
      <c r="D40" s="149"/>
      <c r="E40" s="149"/>
      <c r="F40" s="149"/>
      <c r="G40" s="149"/>
      <c r="H40" s="149"/>
      <c r="I40" s="149"/>
    </row>
    <row r="41" spans="1:9" ht="18.75">
      <c r="A41" s="149"/>
      <c r="B41" s="149"/>
      <c r="C41" s="149"/>
      <c r="D41" s="149"/>
      <c r="E41" s="149"/>
      <c r="F41" s="149"/>
      <c r="G41" s="149"/>
      <c r="H41" s="149"/>
      <c r="I41" s="149"/>
    </row>
    <row r="42" spans="1:9" ht="18.75">
      <c r="A42" s="149"/>
      <c r="B42" s="149"/>
      <c r="C42" s="149"/>
      <c r="D42" s="149"/>
      <c r="E42" s="149"/>
      <c r="F42" s="149"/>
      <c r="G42" s="149"/>
      <c r="H42" s="149"/>
      <c r="I42" s="149"/>
    </row>
  </sheetData>
  <sheetProtection/>
  <mergeCells count="88">
    <mergeCell ref="A7:C7"/>
    <mergeCell ref="F7:G8"/>
    <mergeCell ref="H7:I8"/>
    <mergeCell ref="A8:C8"/>
    <mergeCell ref="A1:C1"/>
    <mergeCell ref="A4:I4"/>
    <mergeCell ref="A5:I5"/>
    <mergeCell ref="A6:I6"/>
    <mergeCell ref="A9:C9"/>
    <mergeCell ref="F9:G9"/>
    <mergeCell ref="H9:I9"/>
    <mergeCell ref="A10:C10"/>
    <mergeCell ref="F10:G10"/>
    <mergeCell ref="H10:I10"/>
    <mergeCell ref="A11:C11"/>
    <mergeCell ref="F11:G11"/>
    <mergeCell ref="H11:I11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A16:C16"/>
    <mergeCell ref="F16:G16"/>
    <mergeCell ref="H16:I16"/>
    <mergeCell ref="A17:C17"/>
    <mergeCell ref="F17:G17"/>
    <mergeCell ref="H17:I17"/>
    <mergeCell ref="A18:C18"/>
    <mergeCell ref="F18:G18"/>
    <mergeCell ref="H18:I18"/>
    <mergeCell ref="A19:C19"/>
    <mergeCell ref="F19:G19"/>
    <mergeCell ref="H19:I19"/>
    <mergeCell ref="A20:C20"/>
    <mergeCell ref="F20:G20"/>
    <mergeCell ref="H20:I20"/>
    <mergeCell ref="A21:C21"/>
    <mergeCell ref="F21:G21"/>
    <mergeCell ref="H21:I21"/>
    <mergeCell ref="A22:C22"/>
    <mergeCell ref="F22:G22"/>
    <mergeCell ref="H22:I22"/>
    <mergeCell ref="A23:C23"/>
    <mergeCell ref="F23:G23"/>
    <mergeCell ref="H23:I23"/>
    <mergeCell ref="A24:C24"/>
    <mergeCell ref="F24:G24"/>
    <mergeCell ref="H24:I24"/>
    <mergeCell ref="A25:C25"/>
    <mergeCell ref="F25:G25"/>
    <mergeCell ref="H25:I25"/>
    <mergeCell ref="A26:C26"/>
    <mergeCell ref="F26:G26"/>
    <mergeCell ref="H26:I26"/>
    <mergeCell ref="A27:C27"/>
    <mergeCell ref="F27:G27"/>
    <mergeCell ref="H27:I27"/>
    <mergeCell ref="A28:C28"/>
    <mergeCell ref="F28:G28"/>
    <mergeCell ref="H28:I28"/>
    <mergeCell ref="A29:C29"/>
    <mergeCell ref="F29:G29"/>
    <mergeCell ref="H29:I29"/>
    <mergeCell ref="A30:C30"/>
    <mergeCell ref="F30:G30"/>
    <mergeCell ref="H30:I30"/>
    <mergeCell ref="A31:C31"/>
    <mergeCell ref="F31:G31"/>
    <mergeCell ref="H31:I31"/>
    <mergeCell ref="A32:C32"/>
    <mergeCell ref="F32:G32"/>
    <mergeCell ref="H32:I32"/>
    <mergeCell ref="A36:G36"/>
    <mergeCell ref="H36:I36"/>
    <mergeCell ref="A33:G33"/>
    <mergeCell ref="H33:I33"/>
    <mergeCell ref="A34:G34"/>
    <mergeCell ref="H34:I34"/>
    <mergeCell ref="A35:G35"/>
    <mergeCell ref="H35:I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26.28125" style="0" customWidth="1"/>
    <col min="2" max="2" width="10.7109375" style="0" bestFit="1" customWidth="1"/>
  </cols>
  <sheetData>
    <row r="1" ht="15">
      <c r="A1" s="139" t="s">
        <v>218</v>
      </c>
    </row>
    <row r="2" ht="15">
      <c r="A2" s="139" t="s">
        <v>219</v>
      </c>
    </row>
    <row r="3" ht="15">
      <c r="A3" s="150"/>
    </row>
    <row r="4" ht="15">
      <c r="A4" s="141" t="s">
        <v>220</v>
      </c>
    </row>
    <row r="5" ht="15">
      <c r="A5" s="141"/>
    </row>
    <row r="6" ht="60">
      <c r="A6" s="151" t="s">
        <v>277</v>
      </c>
    </row>
    <row r="7" ht="30">
      <c r="A7" s="152" t="s">
        <v>221</v>
      </c>
    </row>
    <row r="8" ht="15">
      <c r="A8" s="152" t="s">
        <v>222</v>
      </c>
    </row>
    <row r="9" ht="15">
      <c r="A9" s="152" t="s">
        <v>223</v>
      </c>
    </row>
    <row r="10" ht="15">
      <c r="A10" s="152" t="s">
        <v>224</v>
      </c>
    </row>
    <row r="11" ht="60">
      <c r="A11" s="152" t="s">
        <v>225</v>
      </c>
    </row>
    <row r="12" ht="60">
      <c r="A12" s="152" t="s">
        <v>226</v>
      </c>
    </row>
    <row r="13" ht="30">
      <c r="A13" s="152" t="s">
        <v>227</v>
      </c>
    </row>
    <row r="14" ht="15">
      <c r="A14" s="152"/>
    </row>
    <row r="15" ht="15">
      <c r="A15" s="152"/>
    </row>
    <row r="16" ht="15">
      <c r="A16" s="152" t="s">
        <v>228</v>
      </c>
    </row>
    <row r="17" ht="15">
      <c r="A17" s="152" t="s">
        <v>229</v>
      </c>
    </row>
    <row r="18" ht="45">
      <c r="A18" s="152" t="s">
        <v>230</v>
      </c>
    </row>
    <row r="19" ht="15">
      <c r="A19" s="152" t="s">
        <v>231</v>
      </c>
    </row>
    <row r="20" ht="45">
      <c r="A20" s="152" t="s">
        <v>232</v>
      </c>
    </row>
    <row r="21" ht="15">
      <c r="A21" s="152" t="s">
        <v>233</v>
      </c>
    </row>
    <row r="22" ht="15">
      <c r="A22" s="152"/>
    </row>
    <row r="23" spans="1:2" ht="15">
      <c r="A23" s="151" t="s">
        <v>279</v>
      </c>
      <c r="B23" s="151"/>
    </row>
    <row r="24" ht="30">
      <c r="A24" s="152" t="s">
        <v>234</v>
      </c>
    </row>
    <row r="25" ht="15">
      <c r="A25" s="152" t="s">
        <v>235</v>
      </c>
    </row>
    <row r="26" ht="15">
      <c r="A26" s="152" t="s">
        <v>236</v>
      </c>
    </row>
    <row r="27" ht="15">
      <c r="A27" s="152" t="s">
        <v>237</v>
      </c>
    </row>
    <row r="28" ht="15">
      <c r="A28" s="152" t="s">
        <v>238</v>
      </c>
    </row>
    <row r="29" ht="15">
      <c r="A29" s="152" t="s">
        <v>239</v>
      </c>
    </row>
    <row r="30" ht="15">
      <c r="A30" s="152" t="s">
        <v>240</v>
      </c>
    </row>
    <row r="31" ht="30">
      <c r="A31" s="152" t="s">
        <v>241</v>
      </c>
    </row>
    <row r="32" ht="15">
      <c r="A32" s="152"/>
    </row>
    <row r="33" spans="1:2" ht="15">
      <c r="A33" s="151" t="s">
        <v>278</v>
      </c>
      <c r="B33" s="151"/>
    </row>
    <row r="34" ht="30">
      <c r="A34" s="152" t="s">
        <v>242</v>
      </c>
    </row>
    <row r="35" ht="30">
      <c r="A35" s="152" t="s">
        <v>243</v>
      </c>
    </row>
    <row r="36" ht="30">
      <c r="A36" s="152" t="s">
        <v>244</v>
      </c>
    </row>
    <row r="37" ht="30">
      <c r="A37" s="152" t="s">
        <v>245</v>
      </c>
    </row>
    <row r="38" ht="30">
      <c r="A38" s="152" t="s">
        <v>246</v>
      </c>
    </row>
    <row r="39" ht="45">
      <c r="A39" s="152" t="s">
        <v>247</v>
      </c>
    </row>
    <row r="40" ht="30">
      <c r="A40" s="152" t="s">
        <v>248</v>
      </c>
    </row>
    <row r="41" ht="15">
      <c r="A41" s="152" t="s">
        <v>249</v>
      </c>
    </row>
    <row r="42" ht="45">
      <c r="A42" s="152" t="s">
        <v>250</v>
      </c>
    </row>
    <row r="43" ht="15">
      <c r="A43" s="152"/>
    </row>
    <row r="44" ht="15">
      <c r="A44" s="152" t="s">
        <v>251</v>
      </c>
    </row>
    <row r="45" spans="1:2" ht="15">
      <c r="A45" s="152" t="s">
        <v>280</v>
      </c>
      <c r="B45" s="152"/>
    </row>
    <row r="46" spans="1:2" ht="30">
      <c r="A46" s="152" t="s">
        <v>281</v>
      </c>
      <c r="B46" s="152"/>
    </row>
    <row r="47" spans="1:2" ht="30">
      <c r="A47" s="152" t="s">
        <v>282</v>
      </c>
      <c r="B47" s="152"/>
    </row>
    <row r="48" ht="45">
      <c r="A48" s="152" t="s">
        <v>252</v>
      </c>
    </row>
    <row r="49" ht="30">
      <c r="A49" s="152" t="s">
        <v>253</v>
      </c>
    </row>
    <row r="50" ht="75">
      <c r="A50" s="152" t="s">
        <v>254</v>
      </c>
    </row>
    <row r="51" ht="15">
      <c r="A51" s="152"/>
    </row>
    <row r="52" ht="15">
      <c r="A52" s="152" t="s">
        <v>255</v>
      </c>
    </row>
    <row r="53" spans="1:2" ht="30">
      <c r="A53" s="152" t="s">
        <v>283</v>
      </c>
      <c r="B53" s="152"/>
    </row>
    <row r="54" ht="45">
      <c r="A54" s="152" t="s">
        <v>256</v>
      </c>
    </row>
    <row r="55" ht="15">
      <c r="A55" s="152"/>
    </row>
    <row r="56" ht="15">
      <c r="A56" s="152" t="s">
        <v>257</v>
      </c>
    </row>
    <row r="57" spans="1:2" ht="15">
      <c r="A57" s="152" t="s">
        <v>284</v>
      </c>
      <c r="B57" s="152"/>
    </row>
    <row r="58" spans="1:2" ht="30">
      <c r="A58" s="154" t="s">
        <v>258</v>
      </c>
      <c r="B58" s="152"/>
    </row>
    <row r="59" spans="1:2" ht="30">
      <c r="A59" s="152" t="s">
        <v>259</v>
      </c>
      <c r="B59" s="152"/>
    </row>
    <row r="60" ht="60">
      <c r="A60" s="152" t="s">
        <v>260</v>
      </c>
    </row>
    <row r="61" ht="30">
      <c r="A61" s="152" t="s">
        <v>261</v>
      </c>
    </row>
    <row r="62" ht="15">
      <c r="A62" s="152" t="s">
        <v>262</v>
      </c>
    </row>
    <row r="63" ht="15">
      <c r="A63" s="152" t="s">
        <v>263</v>
      </c>
    </row>
    <row r="64" ht="15">
      <c r="A64" s="152"/>
    </row>
    <row r="65" ht="15">
      <c r="A65" s="152" t="s">
        <v>264</v>
      </c>
    </row>
    <row r="66" ht="45">
      <c r="A66" s="152" t="s">
        <v>265</v>
      </c>
    </row>
    <row r="67" ht="15">
      <c r="A67" s="152"/>
    </row>
    <row r="68" spans="1:7" ht="15">
      <c r="A68" s="152" t="s">
        <v>266</v>
      </c>
      <c r="G68" s="152"/>
    </row>
    <row r="69" ht="30">
      <c r="A69" s="152" t="s">
        <v>267</v>
      </c>
    </row>
    <row r="70" ht="45">
      <c r="A70" s="152" t="s">
        <v>268</v>
      </c>
    </row>
    <row r="71" ht="15">
      <c r="A71" s="152" t="s">
        <v>269</v>
      </c>
    </row>
    <row r="72" ht="15">
      <c r="A72" s="152" t="s">
        <v>270</v>
      </c>
    </row>
    <row r="73" ht="30">
      <c r="A73" s="152" t="s">
        <v>271</v>
      </c>
    </row>
    <row r="74" ht="15">
      <c r="A74" s="152" t="s">
        <v>272</v>
      </c>
    </row>
    <row r="75" ht="30">
      <c r="A75" s="152" t="s">
        <v>273</v>
      </c>
    </row>
    <row r="76" ht="15">
      <c r="A76" s="152" t="s">
        <v>274</v>
      </c>
    </row>
    <row r="77" ht="15">
      <c r="A77" s="152"/>
    </row>
    <row r="78" spans="1:6" ht="15">
      <c r="A78" s="152" t="s">
        <v>285</v>
      </c>
      <c r="F78" s="152"/>
    </row>
    <row r="79" ht="15">
      <c r="A79" s="152"/>
    </row>
    <row r="80" ht="15">
      <c r="A80" s="152"/>
    </row>
    <row r="81" ht="15">
      <c r="A81" s="152" t="s">
        <v>275</v>
      </c>
    </row>
    <row r="82" ht="15">
      <c r="A82" s="152" t="s">
        <v>276</v>
      </c>
    </row>
    <row r="83" ht="15">
      <c r="A83" s="152"/>
    </row>
    <row r="84" spans="1:5" ht="15">
      <c r="A84" s="152" t="s">
        <v>286</v>
      </c>
      <c r="E84" s="152"/>
    </row>
    <row r="85" ht="15">
      <c r="A85" s="1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2010-03-02T07:05:54Z</cp:lastPrinted>
  <dcterms:created xsi:type="dcterms:W3CDTF">2009-03-15T10:57:17Z</dcterms:created>
  <dcterms:modified xsi:type="dcterms:W3CDTF">2010-12-09T07:35:51Z</dcterms:modified>
  <cp:category/>
  <cp:version/>
  <cp:contentType/>
  <cp:contentStatus/>
</cp:coreProperties>
</file>